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0" windowWidth="19440" windowHeight="11040" activeTab="1"/>
  </bookViews>
  <sheets>
    <sheet name="Extra" sheetId="4" r:id="rId1"/>
    <sheet name="Feuil3" sheetId="3" r:id="rId2"/>
  </sheets>
  <definedNames>
    <definedName name="_xlnm._FilterDatabase" localSheetId="0" hidden="1">Extra!$C$2:$D$52</definedName>
    <definedName name="B6114141">#REF!</definedName>
    <definedName name="_xlnm.Print_Titles" localSheetId="0">Extra!$2:$2</definedName>
    <definedName name="vbvvvvbv">#REF!</definedName>
    <definedName name="_xlnm.Print_Area" localSheetId="0">Extra!$A$1:$O$53</definedName>
  </definedNames>
  <calcPr calcId="145621"/>
  <pivotCaches>
    <pivotCache cacheId="0" r:id="rId3"/>
  </pivotCaches>
</workbook>
</file>

<file path=xl/calcChain.xml><?xml version="1.0" encoding="utf-8"?>
<calcChain xmlns="http://schemas.openxmlformats.org/spreadsheetml/2006/main">
  <c r="N53" i="4" l="1"/>
  <c r="M53" i="4"/>
  <c r="L53" i="4"/>
  <c r="K53" i="4"/>
  <c r="J53" i="4"/>
  <c r="I53" i="4"/>
  <c r="H53" i="4"/>
  <c r="G53" i="4"/>
  <c r="H55" i="4" s="1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N55" i="4" l="1"/>
</calcChain>
</file>

<file path=xl/comments1.xml><?xml version="1.0" encoding="utf-8"?>
<comments xmlns="http://schemas.openxmlformats.org/spreadsheetml/2006/main">
  <authors>
    <author>Bart Dhondt</author>
    <author>Virginie Vercauteren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>Il faut numéroter les demandes.
Chaque demande est vue dans l'ensemble: demande (+) et compensation (-).</t>
        </r>
      </text>
    </comment>
    <comment ref="M49" authorId="1">
      <text>
        <r>
          <rPr>
            <b/>
            <sz val="9"/>
            <color indexed="81"/>
            <rFont val="Tahoma"/>
            <family val="2"/>
          </rPr>
          <t>Virginie Vercauteren:</t>
        </r>
        <r>
          <rPr>
            <sz val="9"/>
            <color indexed="81"/>
            <rFont val="Tahoma"/>
            <family val="2"/>
          </rPr>
          <t xml:space="preserve">
421/769-51
</t>
        </r>
      </text>
    </comment>
  </commentList>
</comments>
</file>

<file path=xl/sharedStrings.xml><?xml version="1.0" encoding="utf-8"?>
<sst xmlns="http://schemas.openxmlformats.org/spreadsheetml/2006/main" count="231" uniqueCount="137">
  <si>
    <t>137/744-98</t>
  </si>
  <si>
    <t>764/725-60</t>
  </si>
  <si>
    <t>764/724-60</t>
  </si>
  <si>
    <t>790/724-60</t>
  </si>
  <si>
    <t>421/741-52</t>
  </si>
  <si>
    <t>421/731-60</t>
  </si>
  <si>
    <t>7210/724-60</t>
  </si>
  <si>
    <t>7221/724-60</t>
  </si>
  <si>
    <t>Total général</t>
  </si>
  <si>
    <t>N°
DMB</t>
  </si>
  <si>
    <t>COMP</t>
  </si>
  <si>
    <t>CF</t>
  </si>
  <si>
    <t>CE</t>
  </si>
  <si>
    <t>AB</t>
  </si>
  <si>
    <t>Description du projet</t>
  </si>
  <si>
    <t>Dépenses en +</t>
  </si>
  <si>
    <t>Dépense en -</t>
  </si>
  <si>
    <t>FIN - Emprunt</t>
  </si>
  <si>
    <t>FIN - Subsides</t>
  </si>
  <si>
    <t>FIN - Fonds propre</t>
  </si>
  <si>
    <t>Prélèvement FR extra</t>
  </si>
  <si>
    <t>Vente</t>
  </si>
  <si>
    <t>Exercice antérieur</t>
  </si>
  <si>
    <t>Commentaires</t>
  </si>
  <si>
    <t>724-60</t>
  </si>
  <si>
    <t>84401/724-60</t>
  </si>
  <si>
    <r>
      <rPr>
        <u/>
        <sz val="11"/>
        <rFont val="Calibri"/>
        <family val="2"/>
        <scheme val="minor"/>
      </rPr>
      <t>Crèche Gilson</t>
    </r>
    <r>
      <rPr>
        <sz val="11"/>
        <rFont val="Calibri"/>
        <family val="2"/>
        <scheme val="minor"/>
      </rPr>
      <t xml:space="preserve"> - Remplacement chaudière</t>
    </r>
  </si>
  <si>
    <t>Compensation.  Attribué sur 2020</t>
  </si>
  <si>
    <t>BUDGET EXTRAORDINAIRE  - MODIFICATION BUDGETAIRE N°3 - EXERCICE 2021</t>
  </si>
  <si>
    <r>
      <rPr>
        <u/>
        <sz val="11"/>
        <rFont val="Calibri"/>
        <family val="2"/>
        <scheme val="minor"/>
      </rPr>
      <t>Sapinière</t>
    </r>
    <r>
      <rPr>
        <sz val="11"/>
        <rFont val="Calibri"/>
        <family val="2"/>
        <scheme val="minor"/>
      </rPr>
      <t xml:space="preserve"> - Travaux divers (hall entrée, modification installation informatique, cuisine,...)</t>
    </r>
  </si>
  <si>
    <r>
      <rPr>
        <u/>
        <sz val="11"/>
        <rFont val="Calibri"/>
        <family val="2"/>
        <scheme val="minor"/>
      </rPr>
      <t>Naïades</t>
    </r>
    <r>
      <rPr>
        <sz val="11"/>
        <rFont val="Calibri"/>
        <family val="2"/>
        <scheme val="minor"/>
      </rPr>
      <t xml:space="preserve"> - Aménagement salle des profs et bureaux</t>
    </r>
  </si>
  <si>
    <t>Crédit prévu plus important que nécessaire</t>
  </si>
  <si>
    <t>Attribué sur 2020</t>
  </si>
  <si>
    <r>
      <rPr>
        <u/>
        <sz val="11"/>
        <rFont val="Calibri"/>
        <family val="2"/>
        <scheme val="minor"/>
      </rPr>
      <t>Roseraie</t>
    </r>
    <r>
      <rPr>
        <sz val="11"/>
        <rFont val="Calibri"/>
        <family val="2"/>
        <scheme val="minor"/>
      </rPr>
      <t xml:space="preserve"> - Remplacement chaudière</t>
    </r>
  </si>
  <si>
    <t>761/724-60</t>
  </si>
  <si>
    <r>
      <rPr>
        <u/>
        <sz val="11"/>
        <rFont val="Calibri"/>
        <family val="2"/>
        <scheme val="minor"/>
      </rPr>
      <t>Maison des jeunes</t>
    </r>
    <r>
      <rPr>
        <sz val="11"/>
        <rFont val="Calibri"/>
        <family val="2"/>
        <scheme val="minor"/>
      </rPr>
      <t xml:space="preserve"> - Remplacement revêtement sol rdc</t>
    </r>
  </si>
  <si>
    <t>Revêtement de sol en mauvais état (plus la possibilité de le nettoyer)</t>
  </si>
  <si>
    <t>7342/724-60</t>
  </si>
  <si>
    <t>La MB1 prévoyait un crédit en moins de 44.000 euros sur cet article de manière erronnée</t>
  </si>
  <si>
    <t>Compensation MB1 à régulariser - Marché stock - Travaux de peinture</t>
  </si>
  <si>
    <t>Bâtiment 2 - Salle de gym- Isolation toiture</t>
  </si>
  <si>
    <t>731-60</t>
  </si>
  <si>
    <t>Actuellement en empierrement mais plainte du club car des  pierres se retrouvent sur le terrain</t>
  </si>
  <si>
    <t>Marché stock - Aménagement voiries (trottoirs) et petites réparations (asphalte) + plantation - Report 2020</t>
  </si>
  <si>
    <r>
      <rPr>
        <u/>
        <sz val="11"/>
        <rFont val="Calibri"/>
        <family val="2"/>
        <scheme val="minor"/>
      </rPr>
      <t>Futaie</t>
    </r>
    <r>
      <rPr>
        <sz val="11"/>
        <rFont val="Calibri"/>
        <family val="2"/>
        <scheme val="minor"/>
      </rPr>
      <t xml:space="preserve"> - Remplacement des châssis - Complément</t>
    </r>
  </si>
  <si>
    <t>Les offres sont supérieures au crédit prévu</t>
  </si>
  <si>
    <t>Demande du service enseignement : échéance souhaitée pour travaux : août 2022</t>
  </si>
  <si>
    <r>
      <rPr>
        <u/>
        <sz val="11"/>
        <rFont val="Calibri"/>
        <family val="2"/>
        <scheme val="minor"/>
      </rPr>
      <t>Roseraie</t>
    </r>
    <r>
      <rPr>
        <sz val="11"/>
        <rFont val="Calibri"/>
        <family val="2"/>
        <scheme val="minor"/>
      </rPr>
      <t xml:space="preserve"> - Revêtement de sol</t>
    </r>
  </si>
  <si>
    <r>
      <rPr>
        <u/>
        <sz val="11"/>
        <rFont val="Calibri"/>
        <family val="2"/>
        <scheme val="minor"/>
      </rPr>
      <t>Roseraie</t>
    </r>
    <r>
      <rPr>
        <sz val="11"/>
        <rFont val="Calibri"/>
        <family val="2"/>
        <scheme val="minor"/>
      </rPr>
      <t xml:space="preserve"> - Cours en immersion NL - Nouvelles cloisons </t>
    </r>
  </si>
  <si>
    <t>723-60</t>
  </si>
  <si>
    <t>764/723-60</t>
  </si>
  <si>
    <t>Dojo - Complément</t>
  </si>
  <si>
    <t>Dojo - Miroirs</t>
  </si>
  <si>
    <t>Demande de l'asbl de placer un miroir sur le mur</t>
  </si>
  <si>
    <t>747-60</t>
  </si>
  <si>
    <t>766/747-60</t>
  </si>
  <si>
    <t>Souhait de finaliser l'inventaire</t>
  </si>
  <si>
    <t>Patrimoine arboré: inventaire, outil informatique et recommandations (suite)</t>
  </si>
  <si>
    <t>84403/724-60</t>
  </si>
  <si>
    <t>Stores</t>
  </si>
  <si>
    <t>Manque certains stores au niveau des locaux sieste notamment</t>
  </si>
  <si>
    <t>137/742-53</t>
  </si>
  <si>
    <t>742-53</t>
  </si>
  <si>
    <t>Scan 3 D + équipement</t>
  </si>
  <si>
    <t>Aucun plan informatisé de ce bâtiment et dossier à introduire à la DPC</t>
  </si>
  <si>
    <r>
      <rPr>
        <u/>
        <sz val="11"/>
        <rFont val="Calibri"/>
        <family val="2"/>
        <scheme val="minor"/>
      </rPr>
      <t>Aigrettes</t>
    </r>
    <r>
      <rPr>
        <sz val="11"/>
        <rFont val="Calibri"/>
        <family val="2"/>
        <scheme val="minor"/>
      </rPr>
      <t xml:space="preserve"> - Relevé par scan pour réalisation des plans</t>
    </r>
  </si>
  <si>
    <r>
      <rPr>
        <u/>
        <sz val="11"/>
        <rFont val="Calibri"/>
        <family val="2"/>
        <scheme val="minor"/>
      </rPr>
      <t>Bâtiment 1</t>
    </r>
    <r>
      <rPr>
        <sz val="11"/>
        <rFont val="Calibri"/>
        <family val="2"/>
        <scheme val="minor"/>
      </rPr>
      <t xml:space="preserve"> - Relevé par scan pour réalisation des plans</t>
    </r>
  </si>
  <si>
    <r>
      <rPr>
        <u/>
        <sz val="11"/>
        <rFont val="Calibri"/>
        <family val="2"/>
        <scheme val="minor"/>
      </rPr>
      <t xml:space="preserve">Colibri </t>
    </r>
    <r>
      <rPr>
        <sz val="11"/>
        <rFont val="Calibri"/>
        <family val="2"/>
        <scheme val="minor"/>
      </rPr>
      <t>- Relevé par scan pour réalisation des plans</t>
    </r>
  </si>
  <si>
    <t>Aucun plan informatisé de ce bâtiment</t>
  </si>
  <si>
    <t>7221/742-53</t>
  </si>
  <si>
    <t xml:space="preserve">Projet numérique </t>
  </si>
  <si>
    <r>
      <rPr>
        <u/>
        <sz val="11"/>
        <rFont val="Calibri"/>
        <family val="2"/>
        <scheme val="minor"/>
      </rPr>
      <t>MH</t>
    </r>
    <r>
      <rPr>
        <sz val="11"/>
        <rFont val="Calibri"/>
        <family val="2"/>
        <scheme val="minor"/>
      </rPr>
      <t xml:space="preserve"> - Relevé par scan pour réalisation des plans</t>
    </r>
  </si>
  <si>
    <t>744-98</t>
  </si>
  <si>
    <t>84403/744-98</t>
  </si>
  <si>
    <t>Equipement divers</t>
  </si>
  <si>
    <t>Compensation</t>
  </si>
  <si>
    <t>7672/724-60</t>
  </si>
  <si>
    <t>744-51</t>
  </si>
  <si>
    <t>7672/744-51</t>
  </si>
  <si>
    <t>Compensation - Le projet ne se fera pas!</t>
  </si>
  <si>
    <t>Installation d’une bande passante plus large pour les projets numériques des écoles</t>
  </si>
  <si>
    <r>
      <rPr>
        <u/>
        <sz val="11"/>
        <rFont val="Calibri"/>
        <family val="2"/>
        <scheme val="minor"/>
      </rPr>
      <t>MH</t>
    </r>
    <r>
      <rPr>
        <sz val="11"/>
        <rFont val="Calibri"/>
        <family val="2"/>
        <scheme val="minor"/>
      </rPr>
      <t xml:space="preserve"> - Parlophone/vidéophone</t>
    </r>
  </si>
  <si>
    <t>Switch, appareils téléphoniques et accessoires téléphonie</t>
  </si>
  <si>
    <t>La MB2 prévoyait un crédit en plus de 750 euros sur cet article de manière erronnée (erreur art. budg)</t>
  </si>
  <si>
    <t>Correction article MB2</t>
  </si>
  <si>
    <t>139/744-98</t>
  </si>
  <si>
    <t>725-60</t>
  </si>
  <si>
    <t>Art 249</t>
  </si>
  <si>
    <t>522-52</t>
  </si>
  <si>
    <t>790/522-52</t>
  </si>
  <si>
    <r>
      <rPr>
        <u/>
        <sz val="11"/>
        <rFont val="Calibri"/>
        <family val="2"/>
        <scheme val="minor"/>
      </rPr>
      <t>Stade</t>
    </r>
    <r>
      <rPr>
        <sz val="11"/>
        <rFont val="Calibri"/>
        <family val="2"/>
        <scheme val="minor"/>
      </rPr>
      <t xml:space="preserve"> - Terrain synthétique foot n°2  - Revêtement synthétique - Lot 1 - Av 4 et eng compl 2</t>
    </r>
  </si>
  <si>
    <t xml:space="preserve">Sainte-Croix - Subside </t>
  </si>
  <si>
    <t>La MB2 a prévu de réinscrire un crédit de 40.000 euros dont 20.000 euros de recette de manière erronnée</t>
  </si>
  <si>
    <t>761/744-98</t>
  </si>
  <si>
    <t>Jeux extérieur</t>
  </si>
  <si>
    <t>Tft article mobilier urbain</t>
  </si>
  <si>
    <t>741-52</t>
  </si>
  <si>
    <t>Matériel de mobilité (barrière NADAR, …)</t>
  </si>
  <si>
    <t>1041/744-98</t>
  </si>
  <si>
    <t>Outilek</t>
  </si>
  <si>
    <t>Matériel de stockage (locker-box automatiques, …)</t>
  </si>
  <si>
    <t>Parkour et de Street Workout</t>
  </si>
  <si>
    <t>Dont 30.000 euros pour réalimenter les crédits des autres dossiers aux mêmes articles suite à l'apporbation de l'avenant 1 de l'école Sapinière, Dont 45.000 euros pour l'avenant 2 (mobilier, luminaire salle de gymnastique,...) et dont 35.000 euros pour assumer l'augmentation de la révision à 16 % (Total de la révision : 82.000 euros)</t>
  </si>
  <si>
    <t>761/725-60</t>
  </si>
  <si>
    <t>Plaines de jeux - Grande maintenance</t>
  </si>
  <si>
    <t>Plaines de jeux - Diverses fourniture pour la grande maintenance</t>
  </si>
  <si>
    <t>7221/725-60</t>
  </si>
  <si>
    <r>
      <rPr>
        <u/>
        <sz val="11"/>
        <rFont val="Calibri"/>
        <family val="2"/>
        <scheme val="minor"/>
      </rPr>
      <t>Cèdres</t>
    </r>
    <r>
      <rPr>
        <sz val="11"/>
        <rFont val="Calibri"/>
        <family val="2"/>
        <scheme val="minor"/>
      </rPr>
      <t xml:space="preserve"> - Jeux extérieur - Grande maintenance</t>
    </r>
  </si>
  <si>
    <t>Détecteurs CO2</t>
  </si>
  <si>
    <t>Lutte contre le covid dans les écoles</t>
  </si>
  <si>
    <t>743-52</t>
  </si>
  <si>
    <t>875/743-52</t>
  </si>
  <si>
    <t>St-Clément - Tour</t>
  </si>
  <si>
    <t>Terrain synthétique - Chemin en clinkers</t>
  </si>
  <si>
    <t>7210/747-60</t>
  </si>
  <si>
    <t>7342/747-60</t>
  </si>
  <si>
    <t>137/747-60</t>
  </si>
  <si>
    <r>
      <rPr>
        <u/>
        <sz val="11"/>
        <rFont val="Calibri"/>
        <family val="2"/>
        <scheme val="minor"/>
      </rPr>
      <t>Maison des jeunes</t>
    </r>
    <r>
      <rPr>
        <sz val="11"/>
        <rFont val="Calibri"/>
        <family val="2"/>
        <scheme val="minor"/>
      </rPr>
      <t xml:space="preserve"> - Remplacement chaudière</t>
    </r>
  </si>
  <si>
    <r>
      <rPr>
        <u/>
        <sz val="11"/>
        <rFont val="Calibri"/>
        <family val="2"/>
        <scheme val="minor"/>
      </rPr>
      <t>Maison des jeunes</t>
    </r>
    <r>
      <rPr>
        <sz val="11"/>
        <rFont val="Calibri"/>
        <family val="2"/>
        <scheme val="minor"/>
      </rPr>
      <t xml:space="preserve"> - Installation cuisine</t>
    </r>
  </si>
  <si>
    <t>766/743-52</t>
  </si>
  <si>
    <t>Camionnette d'occasion</t>
  </si>
  <si>
    <r>
      <rPr>
        <u/>
        <sz val="11"/>
        <rFont val="Calibri"/>
        <family val="2"/>
        <scheme val="minor"/>
      </rPr>
      <t>Thomson</t>
    </r>
    <r>
      <rPr>
        <sz val="11"/>
        <rFont val="Calibri"/>
        <family val="2"/>
        <scheme val="minor"/>
      </rPr>
      <t xml:space="preserve"> - Stores</t>
    </r>
  </si>
  <si>
    <t>139/742-53</t>
  </si>
  <si>
    <t>Matériel informatique pour dispositif d’accrochage scolaire</t>
  </si>
  <si>
    <t xml:space="preserve">Marché stock - Aménagement voiries (trottoirs) et petites réparations (asphalte) </t>
  </si>
  <si>
    <t>Modification financement</t>
  </si>
  <si>
    <t xml:space="preserve">Compensation eng complémentaire </t>
  </si>
  <si>
    <t>Délai permis trop court</t>
  </si>
  <si>
    <t>Réseau égouttage - Part propriétaires</t>
  </si>
  <si>
    <t>Dépense  -</t>
  </si>
  <si>
    <t>Dépense +</t>
  </si>
  <si>
    <t>Emprunt</t>
  </si>
  <si>
    <t>Subsides</t>
  </si>
  <si>
    <t>Fonds propre</t>
  </si>
  <si>
    <t>Prélèv FR extra</t>
  </si>
  <si>
    <t>Ventes</t>
  </si>
  <si>
    <t>140/744-98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</si>
</sst>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 &quot;€&quot;\ * #,##0.00_ ;_ &quot;€&quot;\ * \-#,##0.00_ ;_ &quot;€&quot;\ * &quot;-&quot;??_ ;_ @_ "/>
    <numFmt numFmtId="165" formatCode="_ * #,##0.00_ ;_ * \-#,##0.00_ ;_ * &quot;-&quot;??_ ;_ @_ "/>
    <numFmt numFmtId="166" formatCode="[$-40C]General"/>
    <numFmt numFmtId="167" formatCode="&quot;€&quot;\ #,##0.00;&quot;€&quot;\ \-#,##0.00"/>
    <numFmt numFmtId="168" formatCode="&quot;€&quot;\ #,##0.00"/>
  </numFmts>
  <fonts count="3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u/>
      <sz val="11"/>
      <color rgb="FF0000FF"/>
      <name val="Calibri"/>
      <family val="2"/>
    </font>
    <font>
      <b/>
      <u/>
      <sz val="16"/>
      <name val="Times New Roman"/>
      <family val="1"/>
    </font>
    <font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9"/>
      <color indexed="81"/>
      <name val="Tahoma"/>
      <family val="2"/>
    </font>
    <font>
      <u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3">
    <xf numFmtId="0" fontId="0" fillId="0" borderId="0"/>
    <xf numFmtId="166" fontId="2" fillId="0" borderId="0"/>
    <xf numFmtId="0" fontId="7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7" applyNumberFormat="0" applyAlignment="0" applyProtection="0"/>
    <xf numFmtId="0" fontId="15" fillId="6" borderId="8" applyNumberFormat="0" applyAlignment="0" applyProtection="0"/>
    <xf numFmtId="0" fontId="16" fillId="6" borderId="7" applyNumberFormat="0" applyAlignment="0" applyProtection="0"/>
    <xf numFmtId="0" fontId="17" fillId="0" borderId="9" applyNumberFormat="0" applyFill="0" applyAlignment="0" applyProtection="0"/>
    <xf numFmtId="0" fontId="18" fillId="7" borderId="10" applyNumberFormat="0" applyAlignment="0" applyProtection="0"/>
    <xf numFmtId="0" fontId="1" fillId="0" borderId="0" applyNumberFormat="0" applyFill="0" applyBorder="0" applyAlignment="0" applyProtection="0"/>
    <xf numFmtId="0" fontId="6" fillId="8" borderId="11" applyNumberFormat="0" applyFont="0" applyAlignment="0" applyProtection="0"/>
    <xf numFmtId="0" fontId="19" fillId="0" borderId="0" applyNumberFormat="0" applyFill="0" applyBorder="0" applyAlignment="0" applyProtection="0"/>
    <xf numFmtId="0" fontId="5" fillId="0" borderId="12" applyNumberFormat="0" applyFill="0" applyAlignment="0" applyProtection="0"/>
    <xf numFmtId="0" fontId="20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0" fillId="32" borderId="0" applyNumberFormat="0" applyBorder="0" applyAlignment="0" applyProtection="0"/>
    <xf numFmtId="4" fontId="21" fillId="33" borderId="13" applyNumberFormat="0" applyProtection="0">
      <alignment vertical="center"/>
    </xf>
    <xf numFmtId="4" fontId="22" fillId="34" borderId="13" applyNumberFormat="0" applyProtection="0">
      <alignment horizontal="left" vertical="center" indent="1"/>
    </xf>
    <xf numFmtId="0" fontId="24" fillId="0" borderId="0"/>
    <xf numFmtId="9" fontId="24" fillId="0" borderId="0" applyFont="0" applyFill="0" applyBorder="0" applyAlignment="0" applyProtection="0"/>
    <xf numFmtId="0" fontId="25" fillId="0" borderId="0"/>
    <xf numFmtId="165" fontId="25" fillId="0" borderId="0" applyFont="0" applyFill="0" applyBorder="0" applyAlignment="0" applyProtection="0"/>
    <xf numFmtId="0" fontId="25" fillId="0" borderId="0"/>
    <xf numFmtId="0" fontId="6" fillId="0" borderId="0"/>
    <xf numFmtId="0" fontId="6" fillId="8" borderId="11" applyNumberFormat="0" applyFont="0" applyAlignment="0" applyProtection="0"/>
    <xf numFmtId="0" fontId="6" fillId="0" borderId="0"/>
    <xf numFmtId="165" fontId="6" fillId="0" borderId="0" applyFont="0" applyFill="0" applyBorder="0" applyAlignment="0" applyProtection="0"/>
    <xf numFmtId="0" fontId="25" fillId="0" borderId="0"/>
    <xf numFmtId="166" fontId="26" fillId="0" borderId="0"/>
    <xf numFmtId="0" fontId="23" fillId="0" borderId="0" applyNumberFormat="0" applyFill="0" applyBorder="0" applyAlignment="0" applyProtection="0"/>
    <xf numFmtId="4" fontId="21" fillId="33" borderId="13" applyNumberFormat="0" applyProtection="0">
      <alignment vertical="center"/>
    </xf>
    <xf numFmtId="4" fontId="22" fillId="34" borderId="13" applyNumberFormat="0" applyProtection="0">
      <alignment horizontal="left" vertical="center" indent="1"/>
    </xf>
    <xf numFmtId="164" fontId="6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6" fontId="3" fillId="0" borderId="0"/>
  </cellStyleXfs>
  <cellXfs count="99">
    <xf numFmtId="0" fontId="0" fillId="0" borderId="0" xfId="0"/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 vertical="top"/>
    </xf>
    <xf numFmtId="4" fontId="0" fillId="0" borderId="0" xfId="0" applyNumberFormat="1"/>
    <xf numFmtId="4" fontId="0" fillId="0" borderId="2" xfId="0" applyNumberFormat="1" applyFont="1" applyBorder="1"/>
    <xf numFmtId="4" fontId="4" fillId="0" borderId="2" xfId="0" applyNumberFormat="1" applyFont="1" applyBorder="1"/>
    <xf numFmtId="4" fontId="0" fillId="0" borderId="2" xfId="0" applyNumberFormat="1" applyFont="1" applyBorder="1" applyAlignment="1">
      <alignment vertical="top"/>
    </xf>
    <xf numFmtId="4" fontId="0" fillId="0" borderId="3" xfId="0" applyNumberFormat="1" applyFont="1" applyBorder="1"/>
    <xf numFmtId="0" fontId="29" fillId="35" borderId="14" xfId="0" applyFont="1" applyFill="1" applyBorder="1" applyAlignment="1">
      <alignment horizontal="center" vertical="center" wrapText="1"/>
    </xf>
    <xf numFmtId="0" fontId="29" fillId="35" borderId="17" xfId="0" applyFont="1" applyFill="1" applyBorder="1" applyAlignment="1">
      <alignment horizontal="center" vertical="center"/>
    </xf>
    <xf numFmtId="0" fontId="30" fillId="35" borderId="17" xfId="0" applyFont="1" applyFill="1" applyBorder="1" applyAlignment="1">
      <alignment horizontal="center" vertical="center"/>
    </xf>
    <xf numFmtId="0" fontId="29" fillId="35" borderId="15" xfId="0" applyFont="1" applyFill="1" applyBorder="1" applyAlignment="1">
      <alignment horizontal="center" vertical="center"/>
    </xf>
    <xf numFmtId="167" fontId="30" fillId="35" borderId="18" xfId="0" applyNumberFormat="1" applyFont="1" applyFill="1" applyBorder="1" applyAlignment="1">
      <alignment horizontal="center" vertical="center" wrapText="1"/>
    </xf>
    <xf numFmtId="0" fontId="30" fillId="35" borderId="16" xfId="0" applyFont="1" applyFill="1" applyBorder="1" applyAlignment="1">
      <alignment horizontal="center" vertical="center" wrapText="1"/>
    </xf>
    <xf numFmtId="0" fontId="29" fillId="35" borderId="0" xfId="0" applyFont="1" applyFill="1" applyAlignment="1">
      <alignment horizontal="center" vertical="center"/>
    </xf>
    <xf numFmtId="0" fontId="0" fillId="0" borderId="19" xfId="0" applyFont="1" applyBorder="1"/>
    <xf numFmtId="0" fontId="0" fillId="0" borderId="1" xfId="0" quotePrefix="1" applyFont="1" applyBorder="1"/>
    <xf numFmtId="0" fontId="0" fillId="0" borderId="1" xfId="0" applyFont="1" applyFill="1" applyBorder="1"/>
    <xf numFmtId="0" fontId="4" fillId="0" borderId="19" xfId="0" applyFont="1" applyFill="1" applyBorder="1" applyAlignment="1" applyProtection="1">
      <alignment vertical="top" wrapText="1"/>
    </xf>
    <xf numFmtId="4" fontId="0" fillId="0" borderId="20" xfId="0" applyNumberFormat="1" applyFont="1" applyBorder="1"/>
    <xf numFmtId="168" fontId="0" fillId="0" borderId="21" xfId="0" applyNumberFormat="1" applyFont="1" applyBorder="1"/>
    <xf numFmtId="0" fontId="0" fillId="0" borderId="0" xfId="0" applyFont="1"/>
    <xf numFmtId="0" fontId="0" fillId="0" borderId="19" xfId="0" applyFont="1" applyBorder="1" applyAlignment="1">
      <alignment vertical="top"/>
    </xf>
    <xf numFmtId="0" fontId="0" fillId="0" borderId="1" xfId="0" quotePrefix="1" applyFont="1" applyBorder="1" applyAlignment="1">
      <alignment vertical="top"/>
    </xf>
    <xf numFmtId="0" fontId="0" fillId="0" borderId="1" xfId="0" applyFont="1" applyFill="1" applyBorder="1" applyAlignment="1">
      <alignment vertical="top"/>
    </xf>
    <xf numFmtId="4" fontId="0" fillId="0" borderId="20" xfId="0" applyNumberFormat="1" applyFont="1" applyBorder="1" applyAlignment="1">
      <alignment vertical="top"/>
    </xf>
    <xf numFmtId="168" fontId="0" fillId="0" borderId="21" xfId="0" applyNumberFormat="1" applyFont="1" applyBorder="1" applyAlignment="1">
      <alignment vertical="top"/>
    </xf>
    <xf numFmtId="0" fontId="0" fillId="0" borderId="0" xfId="0" applyFont="1" applyAlignment="1">
      <alignment vertical="top"/>
    </xf>
    <xf numFmtId="168" fontId="4" fillId="0" borderId="21" xfId="0" applyNumberFormat="1" applyFont="1" applyBorder="1"/>
    <xf numFmtId="0" fontId="4" fillId="0" borderId="0" xfId="0" applyFont="1"/>
    <xf numFmtId="4" fontId="1" fillId="0" borderId="2" xfId="0" applyNumberFormat="1" applyFont="1" applyBorder="1"/>
    <xf numFmtId="4" fontId="4" fillId="0" borderId="2" xfId="0" applyNumberFormat="1" applyFont="1" applyBorder="1" applyAlignment="1">
      <alignment vertical="top"/>
    </xf>
    <xf numFmtId="168" fontId="0" fillId="0" borderId="21" xfId="0" applyNumberFormat="1" applyFont="1" applyBorder="1" applyAlignment="1">
      <alignment vertical="top" wrapText="1"/>
    </xf>
    <xf numFmtId="0" fontId="4" fillId="0" borderId="1" xfId="0" applyFont="1" applyFill="1" applyBorder="1" applyAlignment="1">
      <alignment vertical="top"/>
    </xf>
    <xf numFmtId="0" fontId="0" fillId="0" borderId="1" xfId="0" quotePrefix="1" applyFont="1" applyBorder="1" applyAlignment="1">
      <alignment vertical="top" wrapText="1"/>
    </xf>
    <xf numFmtId="0" fontId="0" fillId="0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left" vertical="top" wrapText="1"/>
    </xf>
    <xf numFmtId="4" fontId="0" fillId="0" borderId="2" xfId="0" applyNumberFormat="1" applyFont="1" applyBorder="1" applyAlignment="1">
      <alignment vertical="top" wrapText="1"/>
    </xf>
    <xf numFmtId="4" fontId="4" fillId="0" borderId="2" xfId="0" applyNumberFormat="1" applyFont="1" applyBorder="1" applyAlignment="1">
      <alignment vertical="top" wrapText="1"/>
    </xf>
    <xf numFmtId="4" fontId="0" fillId="0" borderId="20" xfId="0" applyNumberFormat="1" applyFont="1" applyBorder="1" applyAlignment="1">
      <alignment vertical="top" wrapText="1"/>
    </xf>
    <xf numFmtId="0" fontId="0" fillId="0" borderId="0" xfId="0" applyFont="1" applyAlignment="1">
      <alignment vertical="top" wrapText="1"/>
    </xf>
    <xf numFmtId="0" fontId="31" fillId="0" borderId="19" xfId="0" applyFont="1" applyFill="1" applyBorder="1" applyAlignment="1" applyProtection="1">
      <alignment vertical="top" wrapText="1"/>
    </xf>
    <xf numFmtId="0" fontId="32" fillId="0" borderId="21" xfId="0" applyFont="1" applyBorder="1" applyAlignment="1">
      <alignment vertical="top" wrapText="1"/>
    </xf>
    <xf numFmtId="0" fontId="32" fillId="0" borderId="21" xfId="0" applyFont="1" applyBorder="1"/>
    <xf numFmtId="0" fontId="0" fillId="0" borderId="22" xfId="0" applyFont="1" applyBorder="1"/>
    <xf numFmtId="0" fontId="0" fillId="0" borderId="22" xfId="0" quotePrefix="1" applyFont="1" applyBorder="1"/>
    <xf numFmtId="0" fontId="0" fillId="0" borderId="22" xfId="0" applyFont="1" applyBorder="1" applyAlignment="1">
      <alignment horizontal="left"/>
    </xf>
    <xf numFmtId="0" fontId="33" fillId="0" borderId="23" xfId="62" applyNumberFormat="1" applyFont="1" applyFill="1" applyBorder="1" applyAlignment="1">
      <alignment horizontal="left" vertical="top" wrapText="1"/>
    </xf>
    <xf numFmtId="4" fontId="4" fillId="0" borderId="3" xfId="0" applyNumberFormat="1" applyFont="1" applyBorder="1"/>
    <xf numFmtId="4" fontId="0" fillId="0" borderId="24" xfId="0" applyNumberFormat="1" applyFont="1" applyBorder="1"/>
    <xf numFmtId="0" fontId="0" fillId="0" borderId="25" xfId="0" applyFont="1" applyBorder="1"/>
    <xf numFmtId="0" fontId="0" fillId="0" borderId="23" xfId="0" applyFont="1" applyBorder="1"/>
    <xf numFmtId="4" fontId="0" fillId="0" borderId="25" xfId="0" applyNumberFormat="1" applyFont="1" applyBorder="1"/>
    <xf numFmtId="0" fontId="0" fillId="0" borderId="0" xfId="0" applyFont="1" applyBorder="1" applyAlignment="1">
      <alignment horizontal="left"/>
    </xf>
    <xf numFmtId="0" fontId="33" fillId="0" borderId="0" xfId="62" applyNumberFormat="1" applyFont="1" applyFill="1" applyBorder="1" applyAlignment="1">
      <alignment horizontal="left" vertical="top" wrapText="1"/>
    </xf>
    <xf numFmtId="168" fontId="0" fillId="0" borderId="0" xfId="0" applyNumberFormat="1" applyFont="1" applyBorder="1"/>
    <xf numFmtId="168" fontId="4" fillId="0" borderId="0" xfId="0" applyNumberFormat="1" applyFont="1" applyBorder="1"/>
    <xf numFmtId="0" fontId="0" fillId="0" borderId="0" xfId="0" applyFont="1" applyBorder="1"/>
    <xf numFmtId="4" fontId="0" fillId="0" borderId="0" xfId="0" applyNumberFormat="1" applyFont="1"/>
    <xf numFmtId="4" fontId="0" fillId="0" borderId="2" xfId="0" applyNumberFormat="1" applyFont="1" applyFill="1" applyBorder="1" applyAlignment="1">
      <alignment vertical="top" wrapText="1"/>
    </xf>
    <xf numFmtId="4" fontId="4" fillId="0" borderId="2" xfId="0" applyNumberFormat="1" applyFont="1" applyFill="1" applyBorder="1" applyAlignment="1">
      <alignment vertical="top" wrapText="1"/>
    </xf>
    <xf numFmtId="4" fontId="0" fillId="0" borderId="20" xfId="0" applyNumberFormat="1" applyFont="1" applyFill="1" applyBorder="1" applyAlignment="1">
      <alignment vertical="top" wrapText="1"/>
    </xf>
    <xf numFmtId="0" fontId="4" fillId="0" borderId="1" xfId="0" quotePrefix="1" applyFont="1" applyBorder="1" applyAlignment="1">
      <alignment vertical="top"/>
    </xf>
    <xf numFmtId="4" fontId="4" fillId="0" borderId="20" xfId="0" applyNumberFormat="1" applyFont="1" applyBorder="1" applyAlignment="1">
      <alignment vertical="top"/>
    </xf>
    <xf numFmtId="168" fontId="4" fillId="0" borderId="21" xfId="0" applyNumberFormat="1" applyFont="1" applyBorder="1" applyAlignment="1">
      <alignment vertical="top"/>
    </xf>
    <xf numFmtId="0" fontId="4" fillId="0" borderId="0" xfId="0" applyFont="1" applyAlignment="1">
      <alignment vertical="top"/>
    </xf>
    <xf numFmtId="4" fontId="1" fillId="0" borderId="2" xfId="0" applyNumberFormat="1" applyFont="1" applyBorder="1" applyAlignment="1">
      <alignment vertical="top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left" vertical="top"/>
    </xf>
    <xf numFmtId="0" fontId="4" fillId="0" borderId="19" xfId="0" applyFont="1" applyBorder="1"/>
    <xf numFmtId="168" fontId="4" fillId="0" borderId="21" xfId="0" applyNumberFormat="1" applyFont="1" applyBorder="1" applyAlignment="1">
      <alignment vertical="top" wrapText="1"/>
    </xf>
    <xf numFmtId="0" fontId="4" fillId="0" borderId="1" xfId="0" quotePrefix="1" applyFont="1" applyBorder="1"/>
    <xf numFmtId="0" fontId="4" fillId="0" borderId="1" xfId="0" applyFont="1" applyFill="1" applyBorder="1"/>
    <xf numFmtId="0" fontId="4" fillId="0" borderId="1" xfId="0" applyFont="1" applyBorder="1" applyAlignment="1">
      <alignment horizontal="left"/>
    </xf>
    <xf numFmtId="4" fontId="4" fillId="0" borderId="20" xfId="0" applyNumberFormat="1" applyFont="1" applyBorder="1"/>
    <xf numFmtId="4" fontId="1" fillId="0" borderId="2" xfId="0" applyNumberFormat="1" applyFont="1" applyBorder="1" applyAlignment="1">
      <alignment vertical="top" wrapText="1"/>
    </xf>
    <xf numFmtId="167" fontId="30" fillId="35" borderId="27" xfId="0" applyNumberFormat="1" applyFont="1" applyFill="1" applyBorder="1" applyAlignment="1">
      <alignment horizontal="center" vertical="center" wrapText="1"/>
    </xf>
    <xf numFmtId="4" fontId="1" fillId="0" borderId="20" xfId="0" applyNumberFormat="1" applyFont="1" applyBorder="1" applyAlignment="1">
      <alignment vertical="top" wrapText="1"/>
    </xf>
    <xf numFmtId="167" fontId="30" fillId="35" borderId="26" xfId="0" applyNumberFormat="1" applyFont="1" applyFill="1" applyBorder="1" applyAlignment="1">
      <alignment horizontal="center" vertical="center" wrapText="1"/>
    </xf>
    <xf numFmtId="4" fontId="0" fillId="0" borderId="28" xfId="0" applyNumberFormat="1" applyFont="1" applyBorder="1"/>
    <xf numFmtId="4" fontId="0" fillId="0" borderId="28" xfId="0" applyNumberFormat="1" applyFont="1" applyBorder="1" applyAlignment="1">
      <alignment vertical="top"/>
    </xf>
    <xf numFmtId="4" fontId="4" fillId="0" borderId="28" xfId="0" applyNumberFormat="1" applyFont="1" applyBorder="1"/>
    <xf numFmtId="4" fontId="4" fillId="0" borderId="28" xfId="0" applyNumberFormat="1" applyFont="1" applyBorder="1" applyAlignment="1">
      <alignment vertical="top"/>
    </xf>
    <xf numFmtId="4" fontId="0" fillId="0" borderId="28" xfId="0" applyNumberFormat="1" applyFont="1" applyBorder="1" applyAlignment="1">
      <alignment vertical="top" wrapText="1"/>
    </xf>
    <xf numFmtId="4" fontId="1" fillId="0" borderId="28" xfId="0" applyNumberFormat="1" applyFont="1" applyBorder="1" applyAlignment="1">
      <alignment vertical="top" wrapText="1"/>
    </xf>
    <xf numFmtId="4" fontId="0" fillId="0" borderId="28" xfId="0" applyNumberFormat="1" applyFont="1" applyFill="1" applyBorder="1" applyAlignment="1">
      <alignment vertical="top" wrapText="1"/>
    </xf>
    <xf numFmtId="4" fontId="0" fillId="0" borderId="29" xfId="0" applyNumberFormat="1" applyFont="1" applyBorder="1"/>
    <xf numFmtId="4" fontId="36" fillId="0" borderId="0" xfId="0" applyNumberFormat="1" applyFont="1"/>
    <xf numFmtId="0" fontId="4" fillId="0" borderId="19" xfId="0" applyFont="1" applyBorder="1" applyAlignment="1">
      <alignment vertical="top"/>
    </xf>
    <xf numFmtId="0" fontId="4" fillId="0" borderId="1" xfId="0" quotePrefix="1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4" fontId="4" fillId="0" borderId="20" xfId="0" applyNumberFormat="1" applyFont="1" applyBorder="1" applyAlignment="1">
      <alignment vertical="top" wrapText="1"/>
    </xf>
    <xf numFmtId="4" fontId="4" fillId="0" borderId="28" xfId="0" applyNumberFormat="1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21" xfId="0" applyFont="1" applyBorder="1" applyAlignment="1">
      <alignment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27" fillId="0" borderId="30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</cellXfs>
  <cellStyles count="63">
    <cellStyle name="20 % - Accent1" xfId="20" builtinId="30" customBuiltin="1"/>
    <cellStyle name="20 % - Accent2" xfId="24" builtinId="34" customBuiltin="1"/>
    <cellStyle name="20 % - Accent3" xfId="28" builtinId="38" customBuiltin="1"/>
    <cellStyle name="20 % - Accent4" xfId="32" builtinId="42" customBuiltin="1"/>
    <cellStyle name="20 % - Accent5" xfId="36" builtinId="46" customBuiltin="1"/>
    <cellStyle name="20 % - Accent6" xfId="40" builtinId="50" customBuiltin="1"/>
    <cellStyle name="40 % - Accent1" xfId="21" builtinId="31" customBuiltin="1"/>
    <cellStyle name="40 % - Accent2" xfId="25" builtinId="35" customBuiltin="1"/>
    <cellStyle name="40 % - Accent3" xfId="29" builtinId="39" customBuiltin="1"/>
    <cellStyle name="40 % - Accent4" xfId="33" builtinId="43" customBuiltin="1"/>
    <cellStyle name="40 % - Accent5" xfId="37" builtinId="47" customBuiltin="1"/>
    <cellStyle name="40 % - Accent6" xfId="41" builtinId="51" customBuiltin="1"/>
    <cellStyle name="60 % - Accent1" xfId="22" builtinId="32" customBuiltin="1"/>
    <cellStyle name="60 % - Accent2" xfId="26" builtinId="36" customBuiltin="1"/>
    <cellStyle name="60 % - Accent3" xfId="30" builtinId="40" customBuiltin="1"/>
    <cellStyle name="60 % - Accent4" xfId="34" builtinId="44" customBuiltin="1"/>
    <cellStyle name="60 % - Accent5" xfId="38" builtinId="48" customBuiltin="1"/>
    <cellStyle name="60 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Avertissement" xfId="15" builtinId="11" customBuiltin="1"/>
    <cellStyle name="Calcul" xfId="12" builtinId="22" customBuiltin="1"/>
    <cellStyle name="Cellule liée" xfId="13" builtinId="24" customBuiltin="1"/>
    <cellStyle name="Commentaire" xfId="16" builtinId="10" customBuiltin="1"/>
    <cellStyle name="Entrée" xfId="10" builtinId="20" customBuiltin="1"/>
    <cellStyle name="Excel Built-in Hyperlink" xfId="55"/>
    <cellStyle name="Excel Built-in Normal" xfId="1"/>
    <cellStyle name="Insatisfaisant" xfId="8" builtinId="27" customBuiltin="1"/>
    <cellStyle name="Komma 2" xfId="53"/>
    <cellStyle name="Lien hypertexte 2" xfId="56"/>
    <cellStyle name="Milliers 2" xfId="48"/>
    <cellStyle name="Monétaire 2" xfId="59"/>
    <cellStyle name="Neutre" xfId="9" builtinId="28" customBuiltin="1"/>
    <cellStyle name="Normal" xfId="0" builtinId="0"/>
    <cellStyle name="Normal 2" xfId="47"/>
    <cellStyle name="Normal 2 2" xfId="54"/>
    <cellStyle name="Normal 3" xfId="49"/>
    <cellStyle name="Normal 4" xfId="60"/>
    <cellStyle name="Normal_Feuil1 (2)" xfId="62"/>
    <cellStyle name="Notitie 2" xfId="51"/>
    <cellStyle name="Pourcentage 2" xfId="61"/>
    <cellStyle name="Procent 2" xfId="46"/>
    <cellStyle name="SAPBEXaggData" xfId="43"/>
    <cellStyle name="SAPBEXaggData 2" xfId="57"/>
    <cellStyle name="SAPBEXstdItem" xfId="44"/>
    <cellStyle name="SAPBEXstdItem 2" xfId="58"/>
    <cellStyle name="Satisfaisant" xfId="7" builtinId="26" customBuiltin="1"/>
    <cellStyle name="Sortie" xfId="11" builtinId="21" customBuiltin="1"/>
    <cellStyle name="Standaard 2" xfId="45"/>
    <cellStyle name="Standaard 2 2" xfId="50"/>
    <cellStyle name="Standaard 3" xfId="52"/>
    <cellStyle name="Texte explicatif" xfId="17" builtinId="53" customBuiltin="1"/>
    <cellStyle name="Titre" xfId="2" builtinId="15" customBuiltin="1"/>
    <cellStyle name="Titre 1" xfId="3" builtinId="16" customBuiltin="1"/>
    <cellStyle name="Titre 2" xfId="4" builtinId="17" customBuiltin="1"/>
    <cellStyle name="Titre 3" xfId="5" builtinId="18" customBuiltin="1"/>
    <cellStyle name="Titre 4" xfId="6" builtinId="19" customBuiltin="1"/>
    <cellStyle name="Total" xfId="18" builtinId="25" customBuiltin="1"/>
    <cellStyle name="Vérification" xfId="14" builtinId="23" customBuiltin="1"/>
  </cellStyles>
  <dxfs count="1">
    <dxf>
      <numFmt numFmtId="4" formatCode="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irginie Vercauteren" refreshedDate="44473.650614814818" createdVersion="4" refreshedVersion="4" minRefreshableVersion="3" recordCount="47">
  <cacheSource type="worksheet">
    <worksheetSource ref="C2:N49" sheet="Extra"/>
  </cacheSource>
  <cacheFields count="12">
    <cacheField name="CF" numFmtId="0">
      <sharedItems containsSemiMixedTypes="0" containsString="0" containsNumber="1" containsInteger="1" minValue="137" maxValue="84403"/>
    </cacheField>
    <cacheField name="CE" numFmtId="0">
      <sharedItems/>
    </cacheField>
    <cacheField name="AB" numFmtId="0">
      <sharedItems count="34">
        <s v="84401/724-60"/>
        <s v="7221/724-60"/>
        <s v="7210/724-60"/>
        <s v="761/724-60"/>
        <s v="7342/724-60"/>
        <s v="764/725-60"/>
        <s v="421/731-60"/>
        <s v="764/723-60"/>
        <s v="764/724-60"/>
        <s v="766/747-60"/>
        <s v="84403/724-60"/>
        <s v="84403/744-98"/>
        <s v="137/742-53"/>
        <s v="7210/747-60"/>
        <s v="7342/747-60"/>
        <s v="7221/742-53"/>
        <s v="137/747-60"/>
        <s v="7672/724-60"/>
        <s v="7672/744-51"/>
        <s v="137/744-98"/>
        <s v="139/744-98"/>
        <s v="790/522-52"/>
        <s v="761/744-98"/>
        <s v="421/741-52"/>
        <s v="1041/744-98"/>
        <s v="761/725-60"/>
        <s v="7221/725-60"/>
        <s v="140/744-98"/>
        <s v="875/743-52"/>
        <s v="766/743-52"/>
        <s v="790/724-60"/>
        <s v="139/742-53"/>
        <s v="7210/744-98" u="1"/>
        <s v="7221/744-98" u="1"/>
      </sharedItems>
    </cacheField>
    <cacheField name="Description du projet" numFmtId="0">
      <sharedItems/>
    </cacheField>
    <cacheField name="Dépenses en +" numFmtId="4">
      <sharedItems containsString="0" containsBlank="1" containsNumber="1" minValue="650" maxValue="110000"/>
    </cacheField>
    <cacheField name="Dépense en -" numFmtId="4">
      <sharedItems containsString="0" containsBlank="1" containsNumber="1" containsInteger="1" minValue="750" maxValue="868000"/>
    </cacheField>
    <cacheField name="FIN - Emprunt" numFmtId="4">
      <sharedItems containsString="0" containsBlank="1" containsNumber="1" containsInteger="1" minValue="-189600" maxValue="207000"/>
    </cacheField>
    <cacheField name="FIN - Subsides" numFmtId="4">
      <sharedItems containsString="0" containsBlank="1" containsNumber="1" containsInteger="1" minValue="-678400" maxValue="75000"/>
    </cacheField>
    <cacheField name="FIN - Fonds propre" numFmtId="4">
      <sharedItems containsString="0" containsBlank="1" containsNumber="1" minValue="-242000" maxValue="110000"/>
    </cacheField>
    <cacheField name="Prélèvement FR extra" numFmtId="4">
      <sharedItems containsString="0" containsBlank="1" containsNumber="1" containsInteger="1" minValue="6800" maxValue="6800"/>
    </cacheField>
    <cacheField name="Vente" numFmtId="4">
      <sharedItems containsString="0" containsBlank="1" containsNumber="1" containsInteger="1" minValue="35000" maxValue="35000"/>
    </cacheField>
    <cacheField name="Exercice antérieur" numFmtId="4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">
  <r>
    <n v="84401"/>
    <s v="724-60"/>
    <x v="0"/>
    <s v="Crèche Gilson - Remplacement chaudière"/>
    <m/>
    <n v="95000"/>
    <m/>
    <n v="-47500"/>
    <n v="-47500"/>
    <m/>
    <m/>
    <m/>
  </r>
  <r>
    <n v="7221"/>
    <s v="724-60"/>
    <x v="1"/>
    <s v="Sapinière - Travaux divers (hall entrée, modification installation informatique, cuisine,...)"/>
    <n v="110000"/>
    <m/>
    <m/>
    <m/>
    <n v="110000"/>
    <m/>
    <m/>
    <m/>
  </r>
  <r>
    <n v="7210"/>
    <s v="724-60"/>
    <x v="2"/>
    <s v="Naïades - Aménagement salle des profs et bureaux"/>
    <m/>
    <n v="17700"/>
    <m/>
    <m/>
    <n v="-17700"/>
    <m/>
    <m/>
    <m/>
  </r>
  <r>
    <n v="7210"/>
    <s v="724-60"/>
    <x v="2"/>
    <s v="Roseraie - Remplacement chaudière"/>
    <m/>
    <n v="90000"/>
    <m/>
    <n v="-90000"/>
    <m/>
    <m/>
    <m/>
    <m/>
  </r>
  <r>
    <n v="761"/>
    <s v="724-60"/>
    <x v="3"/>
    <s v="Maison des jeunes - Remplacement chaudière"/>
    <m/>
    <n v="70000"/>
    <m/>
    <n v="-70000"/>
    <m/>
    <m/>
    <m/>
    <m/>
  </r>
  <r>
    <n v="761"/>
    <s v="724-60"/>
    <x v="3"/>
    <s v="Maison des jeunes - Installation cuisine"/>
    <n v="5600"/>
    <m/>
    <m/>
    <m/>
    <n v="5600"/>
    <m/>
    <m/>
    <m/>
  </r>
  <r>
    <n v="761"/>
    <s v="724-60"/>
    <x v="3"/>
    <s v="Maison des jeunes - Remplacement revêtement sol rdc"/>
    <n v="5000"/>
    <m/>
    <m/>
    <m/>
    <n v="5000"/>
    <m/>
    <m/>
    <m/>
  </r>
  <r>
    <n v="7342"/>
    <s v="724-60"/>
    <x v="4"/>
    <s v="Compensation MB1 à régulariser - Marché stock - Travaux de peinture"/>
    <n v="44000"/>
    <m/>
    <m/>
    <m/>
    <n v="44000"/>
    <m/>
    <m/>
    <m/>
  </r>
  <r>
    <n v="7342"/>
    <s v="724-60"/>
    <x v="4"/>
    <s v="Bâtiment 2 - Salle de gym- Isolation toiture"/>
    <m/>
    <n v="40000"/>
    <m/>
    <n v="-20000"/>
    <n v="-20000"/>
    <m/>
    <m/>
    <m/>
  </r>
  <r>
    <n v="764"/>
    <s v="725-60"/>
    <x v="5"/>
    <s v="Terrain synthétique - Chemin en clinkers"/>
    <n v="6000"/>
    <m/>
    <m/>
    <m/>
    <n v="6000"/>
    <m/>
    <m/>
    <m/>
  </r>
  <r>
    <n v="421"/>
    <s v="731-60"/>
    <x v="6"/>
    <s v="Marché stock - Aménagement voiries (trottoirs) et petites réparations (asphalte) + plantation - Report 2020"/>
    <m/>
    <n v="868000"/>
    <n v="-189600"/>
    <n v="-678400"/>
    <m/>
    <m/>
    <m/>
    <m/>
  </r>
  <r>
    <n v="7721"/>
    <s v="724-60"/>
    <x v="1"/>
    <s v="Futaie - Remplacement des châssis - Complément"/>
    <n v="50000"/>
    <m/>
    <m/>
    <m/>
    <n v="50000"/>
    <m/>
    <m/>
    <m/>
  </r>
  <r>
    <n v="7210"/>
    <s v="724-60"/>
    <x v="2"/>
    <s v="Roseraie - Revêtement de sol"/>
    <n v="9000"/>
    <m/>
    <m/>
    <m/>
    <n v="9000"/>
    <m/>
    <m/>
    <m/>
  </r>
  <r>
    <n v="7210"/>
    <s v="724-60"/>
    <x v="2"/>
    <s v="Roseraie - Cours en immersion NL - Nouvelles cloisons "/>
    <n v="25000"/>
    <m/>
    <m/>
    <m/>
    <n v="25000"/>
    <m/>
    <m/>
    <m/>
  </r>
  <r>
    <n v="764"/>
    <s v="723-60"/>
    <x v="7"/>
    <s v="Dojo - Complément"/>
    <n v="7000"/>
    <m/>
    <m/>
    <m/>
    <n v="7000"/>
    <m/>
    <m/>
    <m/>
  </r>
  <r>
    <n v="764"/>
    <s v="723-60"/>
    <x v="8"/>
    <s v="Dojo - Miroirs"/>
    <n v="9000"/>
    <m/>
    <m/>
    <m/>
    <n v="9000"/>
    <m/>
    <m/>
    <m/>
  </r>
  <r>
    <n v="766"/>
    <s v="747-60"/>
    <x v="9"/>
    <s v="Patrimoine arboré: inventaire, outil informatique et recommandations (suite)"/>
    <n v="10000"/>
    <m/>
    <m/>
    <m/>
    <n v="10000"/>
    <m/>
    <m/>
    <m/>
  </r>
  <r>
    <n v="84403"/>
    <s v="724-60"/>
    <x v="10"/>
    <s v="Stores"/>
    <n v="4000"/>
    <m/>
    <m/>
    <m/>
    <n v="4000"/>
    <m/>
    <m/>
    <m/>
  </r>
  <r>
    <n v="84403"/>
    <s v="744-98"/>
    <x v="11"/>
    <s v="Equipement divers"/>
    <m/>
    <n v="4000"/>
    <m/>
    <m/>
    <n v="-4000"/>
    <m/>
    <m/>
    <m/>
  </r>
  <r>
    <n v="137"/>
    <s v="742-53"/>
    <x v="12"/>
    <s v="Scan 3 D + équipement"/>
    <m/>
    <n v="24000"/>
    <m/>
    <m/>
    <n v="-24000"/>
    <m/>
    <m/>
    <m/>
  </r>
  <r>
    <n v="7210"/>
    <s v="747-60"/>
    <x v="13"/>
    <s v="Aigrettes - Relevé par scan pour réalisation des plans"/>
    <n v="6000"/>
    <m/>
    <m/>
    <m/>
    <n v="6000"/>
    <m/>
    <m/>
    <m/>
  </r>
  <r>
    <n v="7342"/>
    <s v="747-60"/>
    <x v="14"/>
    <s v="Bâtiment 1 - Relevé par scan pour réalisation des plans"/>
    <n v="6000"/>
    <m/>
    <m/>
    <m/>
    <n v="6000"/>
    <m/>
    <m/>
    <m/>
  </r>
  <r>
    <n v="7210"/>
    <s v="747-60"/>
    <x v="13"/>
    <s v="Colibri - Relevé par scan pour réalisation des plans"/>
    <n v="6000"/>
    <m/>
    <m/>
    <m/>
    <n v="6000"/>
    <m/>
    <m/>
    <m/>
  </r>
  <r>
    <n v="7221"/>
    <s v="742-53"/>
    <x v="15"/>
    <s v="Projet numérique "/>
    <n v="15000"/>
    <m/>
    <m/>
    <m/>
    <n v="15000"/>
    <m/>
    <m/>
    <m/>
  </r>
  <r>
    <n v="137"/>
    <s v="747-60"/>
    <x v="16"/>
    <s v="MH - Relevé par scan pour réalisation des plans"/>
    <n v="6000"/>
    <m/>
    <m/>
    <m/>
    <n v="6000"/>
    <m/>
    <m/>
    <m/>
  </r>
  <r>
    <n v="7672"/>
    <s v="724-60"/>
    <x v="17"/>
    <s v="Thomson - Stores"/>
    <m/>
    <n v="750"/>
    <m/>
    <m/>
    <n v="-750"/>
    <m/>
    <m/>
    <m/>
  </r>
  <r>
    <n v="7672"/>
    <s v="744-51"/>
    <x v="18"/>
    <s v="Thomson - Stores"/>
    <n v="750"/>
    <m/>
    <m/>
    <m/>
    <n v="750"/>
    <m/>
    <m/>
    <m/>
  </r>
  <r>
    <n v="137"/>
    <s v="744-98"/>
    <x v="19"/>
    <s v="MH - Parlophone/vidéophone"/>
    <m/>
    <n v="6800"/>
    <m/>
    <m/>
    <n v="-6800"/>
    <m/>
    <m/>
    <m/>
  </r>
  <r>
    <n v="139"/>
    <s v="744-98"/>
    <x v="20"/>
    <s v="Switch, appareils téléphoniques et accessoires téléphonie"/>
    <n v="6800"/>
    <m/>
    <m/>
    <m/>
    <n v="6800"/>
    <m/>
    <m/>
    <m/>
  </r>
  <r>
    <n v="764"/>
    <s v="725-60"/>
    <x v="5"/>
    <s v="Stade - Terrain synthétique foot n°2  - Revêtement synthétique - Lot 1 - Av 4 et eng compl 2"/>
    <n v="21000"/>
    <m/>
    <m/>
    <m/>
    <n v="21000"/>
    <m/>
    <m/>
    <m/>
  </r>
  <r>
    <n v="790"/>
    <s v="522-52"/>
    <x v="21"/>
    <s v="Sainte-Croix - Subside "/>
    <n v="7562.96"/>
    <m/>
    <m/>
    <m/>
    <n v="7562.96"/>
    <m/>
    <m/>
    <m/>
  </r>
  <r>
    <n v="761"/>
    <s v="744-98"/>
    <x v="22"/>
    <s v="Jeux extérieur"/>
    <m/>
    <n v="12000"/>
    <m/>
    <m/>
    <n v="-12000"/>
    <m/>
    <m/>
    <m/>
  </r>
  <r>
    <n v="421"/>
    <s v="741-52"/>
    <x v="23"/>
    <s v="Matériel de mobilité (barrière NADAR, …)"/>
    <n v="12000"/>
    <m/>
    <m/>
    <m/>
    <n v="12000"/>
    <m/>
    <m/>
    <m/>
  </r>
  <r>
    <n v="1041"/>
    <s v="744-98"/>
    <x v="24"/>
    <s v="Outilek"/>
    <m/>
    <n v="18000"/>
    <m/>
    <m/>
    <n v="-18000"/>
    <m/>
    <m/>
    <m/>
  </r>
  <r>
    <n v="421"/>
    <s v="741-52"/>
    <x v="23"/>
    <s v="Matériel de stockage (locker-box automatiques, …)"/>
    <n v="18000"/>
    <m/>
    <m/>
    <m/>
    <n v="18000"/>
    <m/>
    <m/>
    <m/>
  </r>
  <r>
    <n v="764"/>
    <s v="725-60"/>
    <x v="5"/>
    <s v="Parkour et de Street Workout"/>
    <n v="100000"/>
    <m/>
    <m/>
    <n v="75000"/>
    <n v="25000"/>
    <m/>
    <m/>
    <m/>
  </r>
  <r>
    <n v="761"/>
    <s v="725-60"/>
    <x v="25"/>
    <s v="Plaines de jeux - Grande maintenance"/>
    <n v="650"/>
    <m/>
    <m/>
    <m/>
    <n v="650"/>
    <m/>
    <m/>
    <m/>
  </r>
  <r>
    <n v="761"/>
    <s v="744-98"/>
    <x v="22"/>
    <s v="Plaines de jeux - Diverses fourniture pour la grande maintenance"/>
    <n v="1050"/>
    <m/>
    <m/>
    <m/>
    <n v="1050"/>
    <m/>
    <m/>
    <m/>
  </r>
  <r>
    <n v="7221"/>
    <s v="725-60"/>
    <x v="26"/>
    <s v="Cèdres - Jeux extérieur - Grande maintenance"/>
    <n v="1000"/>
    <m/>
    <m/>
    <m/>
    <n v="1000"/>
    <m/>
    <m/>
    <m/>
  </r>
  <r>
    <n v="140"/>
    <s v="744-98"/>
    <x v="27"/>
    <s v="Détecteurs CO2"/>
    <n v="1880"/>
    <m/>
    <m/>
    <m/>
    <n v="1880"/>
    <m/>
    <m/>
    <m/>
  </r>
  <r>
    <n v="140"/>
    <s v="744-98"/>
    <x v="27"/>
    <s v="Détecteurs CO2"/>
    <n v="3120"/>
    <m/>
    <m/>
    <m/>
    <n v="3120"/>
    <m/>
    <m/>
    <m/>
  </r>
  <r>
    <n v="875"/>
    <s v="743-52"/>
    <x v="28"/>
    <s v="Camionnette d'occasion"/>
    <n v="14000"/>
    <m/>
    <m/>
    <m/>
    <n v="14000"/>
    <m/>
    <m/>
    <m/>
  </r>
  <r>
    <n v="766"/>
    <s v="743-52"/>
    <x v="29"/>
    <s v="Camionnette d'occasion"/>
    <n v="16000"/>
    <m/>
    <m/>
    <m/>
    <n v="16000"/>
    <m/>
    <m/>
    <m/>
  </r>
  <r>
    <n v="790"/>
    <s v="724-60"/>
    <x v="30"/>
    <s v="St-Clément - Tour"/>
    <m/>
    <n v="300000"/>
    <m/>
    <n v="-240000"/>
    <n v="-60000"/>
    <m/>
    <m/>
    <m/>
  </r>
  <r>
    <n v="139"/>
    <s v="742-53"/>
    <x v="31"/>
    <s v="Matériel informatique pour dispositif d’accrochage scolaire"/>
    <n v="6800"/>
    <m/>
    <m/>
    <m/>
    <m/>
    <n v="6800"/>
    <m/>
    <m/>
  </r>
  <r>
    <n v="421"/>
    <s v="731-60"/>
    <x v="6"/>
    <s v="Marché stock - Aménagement voiries (trottoirs) et petites réparations (asphalte) "/>
    <m/>
    <m/>
    <n v="207000"/>
    <m/>
    <n v="-242000"/>
    <m/>
    <m/>
    <m/>
  </r>
  <r>
    <n v="421"/>
    <s v="731-60"/>
    <x v="6"/>
    <s v="Réseau égouttage - Part propriétaires"/>
    <m/>
    <m/>
    <m/>
    <m/>
    <m/>
    <m/>
    <n v="3500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updatedVersion="4" minRefreshableVersion="3" useAutoFormatting="1" itemPrintTitles="1" createdVersion="4" indent="0" outline="1" outlineData="1" multipleFieldFilters="0" rowHeaderCaption="AB">
  <location ref="A3:H36" firstHeaderRow="0" firstDataRow="1" firstDataCol="1"/>
  <pivotFields count="12">
    <pivotField showAll="0"/>
    <pivotField showAll="0"/>
    <pivotField axis="axisRow" showAll="0">
      <items count="35">
        <item x="24"/>
        <item x="12"/>
        <item x="19"/>
        <item x="16"/>
        <item x="31"/>
        <item x="20"/>
        <item x="6"/>
        <item x="23"/>
        <item x="2"/>
        <item m="1" x="32"/>
        <item x="13"/>
        <item x="1"/>
        <item x="26"/>
        <item x="15"/>
        <item m="1" x="33"/>
        <item x="4"/>
        <item x="14"/>
        <item x="3"/>
        <item x="25"/>
        <item x="22"/>
        <item x="7"/>
        <item x="8"/>
        <item x="5"/>
        <item x="29"/>
        <item x="9"/>
        <item x="17"/>
        <item x="18"/>
        <item x="21"/>
        <item x="30"/>
        <item x="0"/>
        <item x="10"/>
        <item x="11"/>
        <item x="28"/>
        <item x="27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1">
    <field x="2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Dépense +" fld="4" baseField="2" baseItem="0"/>
    <dataField name="Dépense  -" fld="5" baseField="2" baseItem="0"/>
    <dataField name="Emprunt" fld="6" baseField="2" baseItem="0"/>
    <dataField name="Subsides" fld="7" baseField="2" baseItem="0"/>
    <dataField name="Fonds propre" fld="8" baseField="2" baseItem="0"/>
    <dataField name="Prélèv FR extra" fld="9" baseField="2" baseItem="0"/>
    <dataField name="Ventes" fld="10" baseField="2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56"/>
  <sheetViews>
    <sheetView workbookViewId="0">
      <pane xSplit="5" ySplit="2" topLeftCell="F30" activePane="bottomRight" state="frozen"/>
      <selection pane="topRight" activeCell="F1" sqref="F1"/>
      <selection pane="bottomLeft" activeCell="A5" sqref="A5"/>
      <selection pane="bottomRight" activeCell="G42" sqref="G42:G43"/>
    </sheetView>
  </sheetViews>
  <sheetFormatPr baseColWidth="10" defaultRowHeight="15" x14ac:dyDescent="0.25"/>
  <cols>
    <col min="1" max="1" width="6.42578125" customWidth="1"/>
    <col min="2" max="2" width="7.5703125" customWidth="1"/>
    <col min="3" max="3" width="8.140625" customWidth="1"/>
    <col min="4" max="4" width="8.42578125" customWidth="1"/>
    <col min="5" max="5" width="12.42578125" customWidth="1"/>
    <col min="6" max="6" width="64.7109375" customWidth="1"/>
    <col min="7" max="7" width="15.5703125" customWidth="1"/>
    <col min="8" max="8" width="14" customWidth="1"/>
    <col min="9" max="9" width="12.5703125" customWidth="1"/>
    <col min="10" max="10" width="13.140625" customWidth="1"/>
    <col min="11" max="11" width="12" customWidth="1"/>
    <col min="12" max="12" width="13.42578125" customWidth="1"/>
    <col min="13" max="13" width="12" customWidth="1"/>
    <col min="14" max="14" width="12.42578125" customWidth="1"/>
    <col min="15" max="15" width="56.28515625" customWidth="1"/>
  </cols>
  <sheetData>
    <row r="1" spans="1:15" ht="27" customHeight="1" thickBot="1" x14ac:dyDescent="0.3">
      <c r="A1" s="97" t="s">
        <v>28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</row>
    <row r="2" spans="1:15" s="14" customFormat="1" ht="48" thickBot="1" x14ac:dyDescent="0.3">
      <c r="A2" s="8" t="s">
        <v>9</v>
      </c>
      <c r="B2" s="9" t="s">
        <v>10</v>
      </c>
      <c r="C2" s="10" t="s">
        <v>11</v>
      </c>
      <c r="D2" s="10" t="s">
        <v>12</v>
      </c>
      <c r="E2" s="10" t="s">
        <v>13</v>
      </c>
      <c r="F2" s="11" t="s">
        <v>14</v>
      </c>
      <c r="G2" s="12" t="s">
        <v>15</v>
      </c>
      <c r="H2" s="76" t="s">
        <v>16</v>
      </c>
      <c r="I2" s="78" t="s">
        <v>17</v>
      </c>
      <c r="J2" s="12" t="s">
        <v>18</v>
      </c>
      <c r="K2" s="12" t="s">
        <v>19</v>
      </c>
      <c r="L2" s="12" t="s">
        <v>20</v>
      </c>
      <c r="M2" s="12" t="s">
        <v>21</v>
      </c>
      <c r="N2" s="12" t="s">
        <v>22</v>
      </c>
      <c r="O2" s="13" t="s">
        <v>23</v>
      </c>
    </row>
    <row r="3" spans="1:15" s="21" customFormat="1" x14ac:dyDescent="0.25">
      <c r="A3" s="15">
        <v>1</v>
      </c>
      <c r="B3" s="16"/>
      <c r="C3" s="17">
        <v>84401</v>
      </c>
      <c r="D3" s="1" t="s">
        <v>24</v>
      </c>
      <c r="E3" s="1" t="s">
        <v>25</v>
      </c>
      <c r="F3" s="18" t="s">
        <v>26</v>
      </c>
      <c r="G3" s="4"/>
      <c r="H3" s="19">
        <v>95000</v>
      </c>
      <c r="I3" s="79"/>
      <c r="J3" s="4">
        <v>-47500</v>
      </c>
      <c r="K3" s="4">
        <v>-47500</v>
      </c>
      <c r="L3" s="19"/>
      <c r="M3" s="19"/>
      <c r="N3" s="19"/>
      <c r="O3" s="20" t="s">
        <v>27</v>
      </c>
    </row>
    <row r="4" spans="1:15" s="27" customFormat="1" ht="90" x14ac:dyDescent="0.25">
      <c r="A4" s="22">
        <f>A3+1</f>
        <v>2</v>
      </c>
      <c r="B4" s="23"/>
      <c r="C4" s="24">
        <v>7221</v>
      </c>
      <c r="D4" s="2" t="s">
        <v>24</v>
      </c>
      <c r="E4" s="2" t="s">
        <v>7</v>
      </c>
      <c r="F4" s="18" t="s">
        <v>29</v>
      </c>
      <c r="G4" s="6">
        <v>110000</v>
      </c>
      <c r="H4" s="25"/>
      <c r="I4" s="80"/>
      <c r="J4" s="6"/>
      <c r="K4" s="6">
        <v>110000</v>
      </c>
      <c r="L4" s="25"/>
      <c r="M4" s="25"/>
      <c r="N4" s="25"/>
      <c r="O4" s="32" t="s">
        <v>102</v>
      </c>
    </row>
    <row r="5" spans="1:15" s="21" customFormat="1" x14ac:dyDescent="0.25">
      <c r="A5" s="15">
        <f>A4+1</f>
        <v>3</v>
      </c>
      <c r="B5" s="16"/>
      <c r="C5" s="17">
        <v>7210</v>
      </c>
      <c r="D5" s="1" t="s">
        <v>24</v>
      </c>
      <c r="E5" s="1" t="s">
        <v>6</v>
      </c>
      <c r="F5" s="18" t="s">
        <v>30</v>
      </c>
      <c r="G5" s="4"/>
      <c r="H5" s="19">
        <v>17700</v>
      </c>
      <c r="I5" s="79"/>
      <c r="J5" s="4"/>
      <c r="K5" s="4">
        <v>-17700</v>
      </c>
      <c r="L5" s="19"/>
      <c r="M5" s="19"/>
      <c r="N5" s="19"/>
      <c r="O5" s="20" t="s">
        <v>31</v>
      </c>
    </row>
    <row r="6" spans="1:15" s="21" customFormat="1" x14ac:dyDescent="0.25">
      <c r="A6" s="15">
        <f>A5+1</f>
        <v>4</v>
      </c>
      <c r="B6" s="16"/>
      <c r="C6" s="17">
        <v>7210</v>
      </c>
      <c r="D6" s="1" t="s">
        <v>24</v>
      </c>
      <c r="E6" s="1" t="s">
        <v>6</v>
      </c>
      <c r="F6" s="18" t="s">
        <v>33</v>
      </c>
      <c r="G6" s="4"/>
      <c r="H6" s="19">
        <v>90000</v>
      </c>
      <c r="I6" s="79"/>
      <c r="J6" s="4">
        <v>-90000</v>
      </c>
      <c r="K6" s="4"/>
      <c r="L6" s="19"/>
      <c r="M6" s="19"/>
      <c r="N6" s="19"/>
      <c r="O6" s="20" t="s">
        <v>32</v>
      </c>
    </row>
    <row r="7" spans="1:15" s="29" customFormat="1" x14ac:dyDescent="0.25">
      <c r="A7" s="69">
        <f t="shared" ref="A7:A51" si="0">A6+1</f>
        <v>5</v>
      </c>
      <c r="B7" s="71"/>
      <c r="C7" s="72">
        <v>761</v>
      </c>
      <c r="D7" s="73" t="s">
        <v>24</v>
      </c>
      <c r="E7" s="73" t="s">
        <v>34</v>
      </c>
      <c r="F7" s="18" t="s">
        <v>117</v>
      </c>
      <c r="G7" s="5"/>
      <c r="H7" s="74">
        <v>70000</v>
      </c>
      <c r="I7" s="81"/>
      <c r="J7" s="5">
        <v>-70000</v>
      </c>
      <c r="K7" s="5"/>
      <c r="L7" s="74"/>
      <c r="M7" s="74"/>
      <c r="N7" s="74"/>
      <c r="O7" s="28" t="s">
        <v>32</v>
      </c>
    </row>
    <row r="8" spans="1:15" s="29" customFormat="1" x14ac:dyDescent="0.25">
      <c r="A8" s="69">
        <f t="shared" si="0"/>
        <v>6</v>
      </c>
      <c r="B8" s="71"/>
      <c r="C8" s="72">
        <v>761</v>
      </c>
      <c r="D8" s="73" t="s">
        <v>24</v>
      </c>
      <c r="E8" s="73" t="s">
        <v>34</v>
      </c>
      <c r="F8" s="18" t="s">
        <v>118</v>
      </c>
      <c r="G8" s="5">
        <v>5600</v>
      </c>
      <c r="H8" s="74"/>
      <c r="I8" s="81"/>
      <c r="J8" s="5"/>
      <c r="K8" s="5">
        <v>5600</v>
      </c>
      <c r="L8" s="74"/>
      <c r="M8" s="74"/>
      <c r="N8" s="74"/>
      <c r="O8" s="28" t="s">
        <v>126</v>
      </c>
    </row>
    <row r="9" spans="1:15" s="27" customFormat="1" ht="30" x14ac:dyDescent="0.25">
      <c r="A9" s="22">
        <f t="shared" si="0"/>
        <v>7</v>
      </c>
      <c r="B9" s="23"/>
      <c r="C9" s="24">
        <v>761</v>
      </c>
      <c r="D9" s="2" t="s">
        <v>24</v>
      </c>
      <c r="E9" s="2" t="s">
        <v>34</v>
      </c>
      <c r="F9" s="18" t="s">
        <v>35</v>
      </c>
      <c r="G9" s="6">
        <v>5000</v>
      </c>
      <c r="H9" s="25"/>
      <c r="I9" s="80"/>
      <c r="J9" s="6"/>
      <c r="K9" s="6">
        <v>5000</v>
      </c>
      <c r="L9" s="25"/>
      <c r="M9" s="25"/>
      <c r="N9" s="25"/>
      <c r="O9" s="32" t="s">
        <v>36</v>
      </c>
    </row>
    <row r="10" spans="1:15" s="27" customFormat="1" ht="30" x14ac:dyDescent="0.25">
      <c r="A10" s="22">
        <f t="shared" si="0"/>
        <v>8</v>
      </c>
      <c r="B10" s="23"/>
      <c r="C10" s="24">
        <v>7342</v>
      </c>
      <c r="D10" s="2" t="s">
        <v>24</v>
      </c>
      <c r="E10" s="2" t="s">
        <v>37</v>
      </c>
      <c r="F10" s="18" t="s">
        <v>39</v>
      </c>
      <c r="G10" s="6">
        <v>44000</v>
      </c>
      <c r="H10" s="25"/>
      <c r="I10" s="80"/>
      <c r="J10" s="6"/>
      <c r="K10" s="6">
        <v>44000</v>
      </c>
      <c r="L10" s="25"/>
      <c r="M10" s="25"/>
      <c r="N10" s="25"/>
      <c r="O10" s="32" t="s">
        <v>38</v>
      </c>
    </row>
    <row r="11" spans="1:15" s="27" customFormat="1" ht="30" x14ac:dyDescent="0.25">
      <c r="A11" s="22">
        <f t="shared" si="0"/>
        <v>9</v>
      </c>
      <c r="B11" s="23"/>
      <c r="C11" s="24">
        <v>7342</v>
      </c>
      <c r="D11" s="2" t="s">
        <v>24</v>
      </c>
      <c r="E11" s="2" t="s">
        <v>37</v>
      </c>
      <c r="F11" s="18" t="s">
        <v>40</v>
      </c>
      <c r="G11" s="6"/>
      <c r="H11" s="25">
        <v>40000</v>
      </c>
      <c r="I11" s="80"/>
      <c r="J11" s="6">
        <v>-20000</v>
      </c>
      <c r="K11" s="6">
        <v>-20000</v>
      </c>
      <c r="L11" s="25"/>
      <c r="M11" s="25"/>
      <c r="N11" s="25"/>
      <c r="O11" s="32" t="s">
        <v>92</v>
      </c>
    </row>
    <row r="12" spans="1:15" s="27" customFormat="1" ht="30" x14ac:dyDescent="0.25">
      <c r="A12" s="22">
        <f t="shared" si="0"/>
        <v>10</v>
      </c>
      <c r="B12" s="23"/>
      <c r="C12" s="24">
        <v>764</v>
      </c>
      <c r="D12" s="2" t="s">
        <v>86</v>
      </c>
      <c r="E12" s="68" t="s">
        <v>1</v>
      </c>
      <c r="F12" s="18" t="s">
        <v>113</v>
      </c>
      <c r="G12" s="6">
        <v>6000</v>
      </c>
      <c r="H12" s="25"/>
      <c r="I12" s="80"/>
      <c r="J12" s="6"/>
      <c r="K12" s="6">
        <v>6000</v>
      </c>
      <c r="L12" s="25"/>
      <c r="M12" s="25"/>
      <c r="N12" s="25"/>
      <c r="O12" s="32" t="s">
        <v>42</v>
      </c>
    </row>
    <row r="13" spans="1:15" s="65" customFormat="1" ht="30" x14ac:dyDescent="0.25">
      <c r="A13" s="22">
        <f t="shared" si="0"/>
        <v>11</v>
      </c>
      <c r="B13" s="62"/>
      <c r="C13" s="24">
        <v>421</v>
      </c>
      <c r="D13" s="2" t="s">
        <v>41</v>
      </c>
      <c r="E13" s="2" t="s">
        <v>5</v>
      </c>
      <c r="F13" s="18" t="s">
        <v>43</v>
      </c>
      <c r="G13" s="31"/>
      <c r="H13" s="63">
        <v>868000</v>
      </c>
      <c r="I13" s="82">
        <v>-189600</v>
      </c>
      <c r="J13" s="31">
        <v>-678400</v>
      </c>
      <c r="K13" s="31"/>
      <c r="L13" s="63"/>
      <c r="M13" s="63"/>
      <c r="N13" s="63"/>
      <c r="O13" s="64" t="s">
        <v>27</v>
      </c>
    </row>
    <row r="14" spans="1:15" s="27" customFormat="1" x14ac:dyDescent="0.25">
      <c r="A14" s="15">
        <f t="shared" si="0"/>
        <v>12</v>
      </c>
      <c r="B14" s="23"/>
      <c r="C14" s="24">
        <v>7721</v>
      </c>
      <c r="D14" s="2" t="s">
        <v>24</v>
      </c>
      <c r="E14" s="2" t="s">
        <v>7</v>
      </c>
      <c r="F14" s="18" t="s">
        <v>44</v>
      </c>
      <c r="G14" s="6">
        <v>50000</v>
      </c>
      <c r="H14" s="25"/>
      <c r="I14" s="80"/>
      <c r="J14" s="6"/>
      <c r="K14" s="6">
        <v>50000</v>
      </c>
      <c r="L14" s="25"/>
      <c r="M14" s="25"/>
      <c r="N14" s="25"/>
      <c r="O14" s="28" t="s">
        <v>45</v>
      </c>
    </row>
    <row r="15" spans="1:15" s="27" customFormat="1" ht="30" x14ac:dyDescent="0.25">
      <c r="A15" s="22">
        <f t="shared" si="0"/>
        <v>13</v>
      </c>
      <c r="B15" s="23"/>
      <c r="C15" s="24">
        <v>7210</v>
      </c>
      <c r="D15" s="2" t="s">
        <v>24</v>
      </c>
      <c r="E15" s="2" t="s">
        <v>6</v>
      </c>
      <c r="F15" s="18" t="s">
        <v>47</v>
      </c>
      <c r="G15" s="6">
        <v>9000</v>
      </c>
      <c r="H15" s="25"/>
      <c r="I15" s="80"/>
      <c r="J15" s="6"/>
      <c r="K15" s="6">
        <v>9000</v>
      </c>
      <c r="L15" s="25"/>
      <c r="M15" s="25"/>
      <c r="N15" s="25"/>
      <c r="O15" s="32" t="s">
        <v>46</v>
      </c>
    </row>
    <row r="16" spans="1:15" s="27" customFormat="1" ht="30" x14ac:dyDescent="0.25">
      <c r="A16" s="22">
        <f t="shared" si="0"/>
        <v>14</v>
      </c>
      <c r="B16" s="23"/>
      <c r="C16" s="24">
        <v>7210</v>
      </c>
      <c r="D16" s="2" t="s">
        <v>24</v>
      </c>
      <c r="E16" s="2" t="s">
        <v>6</v>
      </c>
      <c r="F16" s="18" t="s">
        <v>48</v>
      </c>
      <c r="G16" s="6">
        <v>25000</v>
      </c>
      <c r="H16" s="25"/>
      <c r="I16" s="80"/>
      <c r="J16" s="6"/>
      <c r="K16" s="6">
        <v>25000</v>
      </c>
      <c r="L16" s="25"/>
      <c r="M16" s="25"/>
      <c r="N16" s="25"/>
      <c r="O16" s="32" t="s">
        <v>46</v>
      </c>
    </row>
    <row r="17" spans="1:15" s="29" customFormat="1" x14ac:dyDescent="0.25">
      <c r="A17" s="69">
        <f t="shared" si="0"/>
        <v>15</v>
      </c>
      <c r="B17" s="71"/>
      <c r="C17" s="72">
        <v>764</v>
      </c>
      <c r="D17" s="73" t="s">
        <v>49</v>
      </c>
      <c r="E17" s="73" t="s">
        <v>50</v>
      </c>
      <c r="F17" s="18" t="s">
        <v>51</v>
      </c>
      <c r="G17" s="5">
        <v>7000</v>
      </c>
      <c r="H17" s="74"/>
      <c r="I17" s="81"/>
      <c r="J17" s="5"/>
      <c r="K17" s="5">
        <v>7000</v>
      </c>
      <c r="L17" s="74"/>
      <c r="M17" s="74"/>
      <c r="N17" s="74"/>
      <c r="O17" s="28"/>
    </row>
    <row r="18" spans="1:15" s="29" customFormat="1" x14ac:dyDescent="0.25">
      <c r="A18" s="69">
        <f t="shared" si="0"/>
        <v>16</v>
      </c>
      <c r="B18" s="71"/>
      <c r="C18" s="72">
        <v>764</v>
      </c>
      <c r="D18" s="73" t="s">
        <v>49</v>
      </c>
      <c r="E18" s="73" t="s">
        <v>2</v>
      </c>
      <c r="F18" s="18" t="s">
        <v>52</v>
      </c>
      <c r="G18" s="5">
        <v>9000</v>
      </c>
      <c r="H18" s="74"/>
      <c r="I18" s="81"/>
      <c r="J18" s="5"/>
      <c r="K18" s="5">
        <v>9000</v>
      </c>
      <c r="L18" s="74"/>
      <c r="M18" s="74"/>
      <c r="N18" s="74"/>
      <c r="O18" s="28" t="s">
        <v>53</v>
      </c>
    </row>
    <row r="19" spans="1:15" s="27" customFormat="1" ht="30" x14ac:dyDescent="0.25">
      <c r="A19" s="22">
        <f t="shared" si="0"/>
        <v>17</v>
      </c>
      <c r="B19" s="23"/>
      <c r="C19" s="24">
        <v>766</v>
      </c>
      <c r="D19" s="2" t="s">
        <v>54</v>
      </c>
      <c r="E19" s="2" t="s">
        <v>55</v>
      </c>
      <c r="F19" s="18" t="s">
        <v>57</v>
      </c>
      <c r="G19" s="6">
        <v>10000</v>
      </c>
      <c r="H19" s="25"/>
      <c r="I19" s="80"/>
      <c r="J19" s="66"/>
      <c r="K19" s="6">
        <v>10000</v>
      </c>
      <c r="L19" s="25"/>
      <c r="M19" s="25"/>
      <c r="N19" s="25"/>
      <c r="O19" s="26" t="s">
        <v>56</v>
      </c>
    </row>
    <row r="20" spans="1:15" s="21" customFormat="1" x14ac:dyDescent="0.25">
      <c r="A20" s="15">
        <f t="shared" si="0"/>
        <v>18</v>
      </c>
      <c r="B20" s="16"/>
      <c r="C20" s="17">
        <v>84403</v>
      </c>
      <c r="D20" s="1" t="s">
        <v>24</v>
      </c>
      <c r="E20" s="1" t="s">
        <v>58</v>
      </c>
      <c r="F20" s="18" t="s">
        <v>59</v>
      </c>
      <c r="G20" s="4">
        <v>4000</v>
      </c>
      <c r="H20" s="19"/>
      <c r="I20" s="79"/>
      <c r="J20" s="30"/>
      <c r="K20" s="4">
        <v>4000</v>
      </c>
      <c r="L20" s="19"/>
      <c r="M20" s="19"/>
      <c r="N20" s="19"/>
      <c r="O20" s="20" t="s">
        <v>60</v>
      </c>
    </row>
    <row r="21" spans="1:15" s="21" customFormat="1" x14ac:dyDescent="0.25">
      <c r="A21" s="15">
        <f t="shared" si="0"/>
        <v>19</v>
      </c>
      <c r="B21" s="16"/>
      <c r="C21" s="17">
        <v>84403</v>
      </c>
      <c r="D21" s="1" t="s">
        <v>72</v>
      </c>
      <c r="E21" s="1" t="s">
        <v>73</v>
      </c>
      <c r="F21" s="18" t="s">
        <v>74</v>
      </c>
      <c r="G21" s="4"/>
      <c r="H21" s="19">
        <v>4000</v>
      </c>
      <c r="I21" s="79"/>
      <c r="J21" s="30"/>
      <c r="K21" s="4">
        <v>-4000</v>
      </c>
      <c r="L21" s="19"/>
      <c r="M21" s="19"/>
      <c r="N21" s="19"/>
      <c r="O21" s="20" t="s">
        <v>75</v>
      </c>
    </row>
    <row r="22" spans="1:15" s="21" customFormat="1" x14ac:dyDescent="0.25">
      <c r="A22" s="15">
        <f t="shared" si="0"/>
        <v>20</v>
      </c>
      <c r="B22" s="16"/>
      <c r="C22" s="17">
        <v>137</v>
      </c>
      <c r="D22" s="1" t="s">
        <v>62</v>
      </c>
      <c r="E22" s="1" t="s">
        <v>61</v>
      </c>
      <c r="F22" s="18" t="s">
        <v>63</v>
      </c>
      <c r="G22" s="30"/>
      <c r="H22" s="19">
        <v>24000</v>
      </c>
      <c r="I22" s="79"/>
      <c r="J22" s="5"/>
      <c r="K22" s="4">
        <v>-24000</v>
      </c>
      <c r="L22" s="19"/>
      <c r="M22" s="19"/>
      <c r="N22" s="19"/>
      <c r="O22" s="20" t="s">
        <v>79</v>
      </c>
    </row>
    <row r="23" spans="1:15" s="65" customFormat="1" ht="30" x14ac:dyDescent="0.25">
      <c r="A23" s="22">
        <f t="shared" si="0"/>
        <v>21</v>
      </c>
      <c r="B23" s="62"/>
      <c r="C23" s="33">
        <v>7210</v>
      </c>
      <c r="D23" s="68" t="s">
        <v>54</v>
      </c>
      <c r="E23" s="68" t="s">
        <v>114</v>
      </c>
      <c r="F23" s="18" t="s">
        <v>65</v>
      </c>
      <c r="G23" s="31">
        <v>6000</v>
      </c>
      <c r="H23" s="63"/>
      <c r="I23" s="82"/>
      <c r="J23" s="31"/>
      <c r="K23" s="31">
        <v>6000</v>
      </c>
      <c r="L23" s="63"/>
      <c r="M23" s="63"/>
      <c r="N23" s="63"/>
      <c r="O23" s="70" t="s">
        <v>64</v>
      </c>
    </row>
    <row r="24" spans="1:15" s="65" customFormat="1" x14ac:dyDescent="0.25">
      <c r="A24" s="15">
        <f t="shared" si="0"/>
        <v>22</v>
      </c>
      <c r="B24" s="62"/>
      <c r="C24" s="33">
        <v>7342</v>
      </c>
      <c r="D24" s="68" t="s">
        <v>54</v>
      </c>
      <c r="E24" s="68" t="s">
        <v>115</v>
      </c>
      <c r="F24" s="18" t="s">
        <v>66</v>
      </c>
      <c r="G24" s="31">
        <v>6000</v>
      </c>
      <c r="H24" s="63"/>
      <c r="I24" s="82"/>
      <c r="J24" s="31"/>
      <c r="K24" s="31">
        <v>6000</v>
      </c>
      <c r="L24" s="63"/>
      <c r="M24" s="63"/>
      <c r="N24" s="63"/>
      <c r="O24" s="70" t="s">
        <v>68</v>
      </c>
    </row>
    <row r="25" spans="1:15" s="65" customFormat="1" ht="30" x14ac:dyDescent="0.25">
      <c r="A25" s="22">
        <f t="shared" si="0"/>
        <v>23</v>
      </c>
      <c r="B25" s="62"/>
      <c r="C25" s="33">
        <v>7210</v>
      </c>
      <c r="D25" s="68" t="s">
        <v>54</v>
      </c>
      <c r="E25" s="68" t="s">
        <v>114</v>
      </c>
      <c r="F25" s="18" t="s">
        <v>67</v>
      </c>
      <c r="G25" s="31">
        <v>6000</v>
      </c>
      <c r="H25" s="63"/>
      <c r="I25" s="82"/>
      <c r="J25" s="31"/>
      <c r="K25" s="31">
        <v>6000</v>
      </c>
      <c r="L25" s="63"/>
      <c r="M25" s="63"/>
      <c r="N25" s="63"/>
      <c r="O25" s="70" t="s">
        <v>64</v>
      </c>
    </row>
    <row r="26" spans="1:15" s="65" customFormat="1" ht="30" x14ac:dyDescent="0.25">
      <c r="A26" s="22">
        <f t="shared" si="0"/>
        <v>24</v>
      </c>
      <c r="B26" s="62"/>
      <c r="C26" s="33">
        <v>7221</v>
      </c>
      <c r="D26" s="68" t="s">
        <v>62</v>
      </c>
      <c r="E26" s="68" t="s">
        <v>69</v>
      </c>
      <c r="F26" s="18" t="s">
        <v>70</v>
      </c>
      <c r="G26" s="31">
        <v>15000</v>
      </c>
      <c r="H26" s="63"/>
      <c r="I26" s="82"/>
      <c r="J26" s="31"/>
      <c r="K26" s="31">
        <v>15000</v>
      </c>
      <c r="L26" s="63"/>
      <c r="M26" s="63"/>
      <c r="N26" s="63"/>
      <c r="O26" s="70" t="s">
        <v>80</v>
      </c>
    </row>
    <row r="27" spans="1:15" s="65" customFormat="1" x14ac:dyDescent="0.25">
      <c r="A27" s="15">
        <f t="shared" si="0"/>
        <v>25</v>
      </c>
      <c r="B27" s="62"/>
      <c r="C27" s="33">
        <v>137</v>
      </c>
      <c r="D27" s="68" t="s">
        <v>54</v>
      </c>
      <c r="E27" s="68" t="s">
        <v>116</v>
      </c>
      <c r="F27" s="18" t="s">
        <v>71</v>
      </c>
      <c r="G27" s="31">
        <v>6000</v>
      </c>
      <c r="H27" s="63"/>
      <c r="I27" s="82"/>
      <c r="J27" s="31"/>
      <c r="K27" s="31">
        <v>6000</v>
      </c>
      <c r="L27" s="63"/>
      <c r="M27" s="63"/>
      <c r="N27" s="63"/>
      <c r="O27" s="70" t="s">
        <v>68</v>
      </c>
    </row>
    <row r="28" spans="1:15" s="40" customFormat="1" ht="30" x14ac:dyDescent="0.25">
      <c r="A28" s="22">
        <f t="shared" si="0"/>
        <v>26</v>
      </c>
      <c r="B28" s="34"/>
      <c r="C28" s="35">
        <v>7672</v>
      </c>
      <c r="D28" s="36" t="s">
        <v>24</v>
      </c>
      <c r="E28" s="36" t="s">
        <v>76</v>
      </c>
      <c r="F28" s="18" t="s">
        <v>121</v>
      </c>
      <c r="G28" s="37"/>
      <c r="H28" s="39">
        <v>750</v>
      </c>
      <c r="I28" s="83"/>
      <c r="J28" s="38"/>
      <c r="K28" s="37">
        <v>-750</v>
      </c>
      <c r="L28" s="39"/>
      <c r="M28" s="39"/>
      <c r="N28" s="39"/>
      <c r="O28" s="32" t="s">
        <v>83</v>
      </c>
    </row>
    <row r="29" spans="1:15" s="40" customFormat="1" x14ac:dyDescent="0.25">
      <c r="A29" s="15">
        <f t="shared" si="0"/>
        <v>27</v>
      </c>
      <c r="B29" s="34"/>
      <c r="C29" s="35">
        <v>7672</v>
      </c>
      <c r="D29" s="36" t="s">
        <v>77</v>
      </c>
      <c r="E29" s="36" t="s">
        <v>78</v>
      </c>
      <c r="F29" s="18" t="s">
        <v>121</v>
      </c>
      <c r="G29" s="37">
        <v>750</v>
      </c>
      <c r="H29" s="77"/>
      <c r="I29" s="84"/>
      <c r="J29" s="75"/>
      <c r="K29" s="38">
        <v>750</v>
      </c>
      <c r="L29" s="39"/>
      <c r="M29" s="39"/>
      <c r="N29" s="39"/>
      <c r="O29" s="32" t="s">
        <v>84</v>
      </c>
    </row>
    <row r="30" spans="1:15" s="40" customFormat="1" x14ac:dyDescent="0.25">
      <c r="A30" s="15">
        <f t="shared" si="0"/>
        <v>28</v>
      </c>
      <c r="B30" s="34"/>
      <c r="C30" s="35">
        <v>137</v>
      </c>
      <c r="D30" s="36" t="s">
        <v>72</v>
      </c>
      <c r="E30" s="36" t="s">
        <v>0</v>
      </c>
      <c r="F30" s="18" t="s">
        <v>81</v>
      </c>
      <c r="G30" s="37"/>
      <c r="H30" s="39">
        <v>6800</v>
      </c>
      <c r="I30" s="83"/>
      <c r="J30" s="38"/>
      <c r="K30" s="37">
        <v>-6800</v>
      </c>
      <c r="L30" s="39"/>
      <c r="M30" s="39"/>
      <c r="N30" s="39"/>
      <c r="O30" s="32"/>
    </row>
    <row r="31" spans="1:15" s="40" customFormat="1" x14ac:dyDescent="0.25">
      <c r="A31" s="15">
        <f t="shared" si="0"/>
        <v>29</v>
      </c>
      <c r="B31" s="34"/>
      <c r="C31" s="35">
        <v>139</v>
      </c>
      <c r="D31" s="36" t="s">
        <v>72</v>
      </c>
      <c r="E31" s="36" t="s">
        <v>85</v>
      </c>
      <c r="F31" s="18" t="s">
        <v>82</v>
      </c>
      <c r="G31" s="37">
        <v>6800</v>
      </c>
      <c r="H31" s="39"/>
      <c r="I31" s="83"/>
      <c r="J31" s="38"/>
      <c r="K31" s="37">
        <v>6800</v>
      </c>
      <c r="L31" s="39"/>
      <c r="M31" s="39"/>
      <c r="N31" s="39"/>
      <c r="O31" s="32"/>
    </row>
    <row r="32" spans="1:15" s="93" customFormat="1" ht="30" x14ac:dyDescent="0.25">
      <c r="A32" s="88">
        <f t="shared" si="0"/>
        <v>30</v>
      </c>
      <c r="B32" s="89"/>
      <c r="C32" s="67">
        <v>764</v>
      </c>
      <c r="D32" s="90" t="s">
        <v>86</v>
      </c>
      <c r="E32" s="90" t="s">
        <v>1</v>
      </c>
      <c r="F32" s="18" t="s">
        <v>90</v>
      </c>
      <c r="G32" s="38">
        <v>21000</v>
      </c>
      <c r="H32" s="91"/>
      <c r="I32" s="92"/>
      <c r="J32" s="38"/>
      <c r="K32" s="38">
        <v>21000</v>
      </c>
      <c r="L32" s="91"/>
      <c r="M32" s="91"/>
      <c r="N32" s="91"/>
      <c r="O32" s="70" t="s">
        <v>87</v>
      </c>
    </row>
    <row r="33" spans="1:15" s="40" customFormat="1" x14ac:dyDescent="0.25">
      <c r="A33" s="15">
        <f t="shared" si="0"/>
        <v>31</v>
      </c>
      <c r="B33" s="34"/>
      <c r="C33" s="35">
        <v>790</v>
      </c>
      <c r="D33" s="36" t="s">
        <v>88</v>
      </c>
      <c r="E33" s="36" t="s">
        <v>89</v>
      </c>
      <c r="F33" s="18" t="s">
        <v>91</v>
      </c>
      <c r="G33" s="37">
        <v>7562.96</v>
      </c>
      <c r="H33" s="39"/>
      <c r="I33" s="83"/>
      <c r="J33" s="38"/>
      <c r="K33" s="37">
        <v>7562.96</v>
      </c>
      <c r="L33" s="39"/>
      <c r="M33" s="39"/>
      <c r="N33" s="39"/>
      <c r="O33" s="32"/>
    </row>
    <row r="34" spans="1:15" s="40" customFormat="1" ht="15" customHeight="1" x14ac:dyDescent="0.25">
      <c r="A34" s="15">
        <f t="shared" si="0"/>
        <v>32</v>
      </c>
      <c r="B34" s="34"/>
      <c r="C34" s="35">
        <v>761</v>
      </c>
      <c r="D34" s="36" t="s">
        <v>72</v>
      </c>
      <c r="E34" s="36" t="s">
        <v>93</v>
      </c>
      <c r="F34" s="18" t="s">
        <v>94</v>
      </c>
      <c r="G34" s="59"/>
      <c r="H34" s="61">
        <v>12000</v>
      </c>
      <c r="I34" s="85"/>
      <c r="J34" s="60"/>
      <c r="K34" s="59">
        <v>-12000</v>
      </c>
      <c r="L34" s="61"/>
      <c r="M34" s="61"/>
      <c r="N34" s="61"/>
      <c r="O34" s="32" t="s">
        <v>95</v>
      </c>
    </row>
    <row r="35" spans="1:15" s="40" customFormat="1" ht="15" customHeight="1" x14ac:dyDescent="0.25">
      <c r="A35" s="15">
        <f t="shared" si="0"/>
        <v>33</v>
      </c>
      <c r="B35" s="34"/>
      <c r="C35" s="35">
        <v>421</v>
      </c>
      <c r="D35" s="36" t="s">
        <v>96</v>
      </c>
      <c r="E35" s="36" t="s">
        <v>4</v>
      </c>
      <c r="F35" s="18" t="s">
        <v>97</v>
      </c>
      <c r="G35" s="37">
        <v>12000</v>
      </c>
      <c r="H35" s="39"/>
      <c r="I35" s="83"/>
      <c r="J35" s="38"/>
      <c r="K35" s="37">
        <v>12000</v>
      </c>
      <c r="L35" s="39"/>
      <c r="M35" s="39"/>
      <c r="N35" s="39"/>
      <c r="O35" s="32"/>
    </row>
    <row r="36" spans="1:15" s="40" customFormat="1" ht="15" customHeight="1" x14ac:dyDescent="0.25">
      <c r="A36" s="15">
        <f t="shared" si="0"/>
        <v>34</v>
      </c>
      <c r="B36" s="34"/>
      <c r="C36" s="35">
        <v>1041</v>
      </c>
      <c r="D36" s="36" t="s">
        <v>72</v>
      </c>
      <c r="E36" s="36" t="s">
        <v>98</v>
      </c>
      <c r="F36" s="18" t="s">
        <v>99</v>
      </c>
      <c r="G36" s="37"/>
      <c r="H36" s="39">
        <v>18000</v>
      </c>
      <c r="I36" s="83"/>
      <c r="J36" s="38"/>
      <c r="K36" s="37">
        <v>-18000</v>
      </c>
      <c r="L36" s="39"/>
      <c r="M36" s="39"/>
      <c r="N36" s="39"/>
      <c r="O36" s="32" t="s">
        <v>95</v>
      </c>
    </row>
    <row r="37" spans="1:15" s="40" customFormat="1" ht="15" customHeight="1" x14ac:dyDescent="0.25">
      <c r="A37" s="15">
        <f t="shared" si="0"/>
        <v>35</v>
      </c>
      <c r="B37" s="34"/>
      <c r="C37" s="67">
        <v>421</v>
      </c>
      <c r="D37" s="36" t="s">
        <v>96</v>
      </c>
      <c r="E37" s="36" t="s">
        <v>4</v>
      </c>
      <c r="F37" s="41" t="s">
        <v>100</v>
      </c>
      <c r="G37" s="37">
        <v>18000</v>
      </c>
      <c r="H37" s="39"/>
      <c r="I37" s="83"/>
      <c r="J37" s="38"/>
      <c r="K37" s="37">
        <v>18000</v>
      </c>
      <c r="L37" s="39"/>
      <c r="M37" s="39"/>
      <c r="N37" s="39"/>
      <c r="O37" s="32"/>
    </row>
    <row r="38" spans="1:15" s="27" customFormat="1" x14ac:dyDescent="0.25">
      <c r="A38" s="15">
        <f t="shared" si="0"/>
        <v>36</v>
      </c>
      <c r="B38" s="23"/>
      <c r="C38" s="24">
        <v>764</v>
      </c>
      <c r="D38" s="2" t="s">
        <v>86</v>
      </c>
      <c r="E38" s="2" t="s">
        <v>1</v>
      </c>
      <c r="F38" s="18" t="s">
        <v>101</v>
      </c>
      <c r="G38" s="6">
        <v>100000</v>
      </c>
      <c r="H38" s="25"/>
      <c r="I38" s="80"/>
      <c r="J38" s="31">
        <v>75000</v>
      </c>
      <c r="K38" s="6">
        <v>25000</v>
      </c>
      <c r="L38" s="25"/>
      <c r="M38" s="25"/>
      <c r="N38" s="25"/>
      <c r="O38" s="42"/>
    </row>
    <row r="39" spans="1:15" s="27" customFormat="1" x14ac:dyDescent="0.25">
      <c r="A39" s="15">
        <f t="shared" si="0"/>
        <v>37</v>
      </c>
      <c r="B39" s="23"/>
      <c r="C39" s="24">
        <v>761</v>
      </c>
      <c r="D39" s="2" t="s">
        <v>86</v>
      </c>
      <c r="E39" s="2" t="s">
        <v>103</v>
      </c>
      <c r="F39" s="18" t="s">
        <v>104</v>
      </c>
      <c r="G39" s="6">
        <v>650</v>
      </c>
      <c r="H39" s="25"/>
      <c r="I39" s="80"/>
      <c r="J39" s="31"/>
      <c r="K39" s="6">
        <v>650</v>
      </c>
      <c r="L39" s="25"/>
      <c r="M39" s="25"/>
      <c r="N39" s="25"/>
      <c r="O39" s="42"/>
    </row>
    <row r="40" spans="1:15" s="27" customFormat="1" x14ac:dyDescent="0.25">
      <c r="A40" s="15">
        <f t="shared" si="0"/>
        <v>38</v>
      </c>
      <c r="B40" s="23"/>
      <c r="C40" s="24">
        <v>761</v>
      </c>
      <c r="D40" s="2" t="s">
        <v>72</v>
      </c>
      <c r="E40" s="2" t="s">
        <v>93</v>
      </c>
      <c r="F40" s="18" t="s">
        <v>105</v>
      </c>
      <c r="G40" s="6">
        <v>1050</v>
      </c>
      <c r="H40" s="25"/>
      <c r="I40" s="80"/>
      <c r="J40" s="31"/>
      <c r="K40" s="6">
        <v>1050</v>
      </c>
      <c r="L40" s="25"/>
      <c r="M40" s="25"/>
      <c r="N40" s="25"/>
      <c r="O40" s="42"/>
    </row>
    <row r="41" spans="1:15" s="27" customFormat="1" x14ac:dyDescent="0.25">
      <c r="A41" s="15">
        <f t="shared" si="0"/>
        <v>39</v>
      </c>
      <c r="B41" s="23"/>
      <c r="C41" s="24">
        <v>7221</v>
      </c>
      <c r="D41" s="2" t="s">
        <v>86</v>
      </c>
      <c r="E41" s="2" t="s">
        <v>106</v>
      </c>
      <c r="F41" s="18" t="s">
        <v>107</v>
      </c>
      <c r="G41" s="6">
        <v>1000</v>
      </c>
      <c r="H41" s="25"/>
      <c r="I41" s="80"/>
      <c r="J41" s="31"/>
      <c r="K41" s="6">
        <v>1000</v>
      </c>
      <c r="L41" s="25"/>
      <c r="M41" s="25"/>
      <c r="N41" s="25"/>
      <c r="O41" s="42"/>
    </row>
    <row r="42" spans="1:15" s="65" customFormat="1" x14ac:dyDescent="0.25">
      <c r="A42" s="15">
        <f t="shared" si="0"/>
        <v>40</v>
      </c>
      <c r="B42" s="62"/>
      <c r="C42" s="33">
        <v>140</v>
      </c>
      <c r="D42" s="68" t="s">
        <v>72</v>
      </c>
      <c r="E42" s="68" t="s">
        <v>136</v>
      </c>
      <c r="F42" s="18" t="s">
        <v>108</v>
      </c>
      <c r="G42" s="31">
        <v>1880</v>
      </c>
      <c r="H42" s="63"/>
      <c r="I42" s="82"/>
      <c r="J42" s="31"/>
      <c r="K42" s="31">
        <v>1880</v>
      </c>
      <c r="L42" s="63"/>
      <c r="M42" s="63"/>
      <c r="N42" s="63"/>
      <c r="O42" s="70" t="s">
        <v>109</v>
      </c>
    </row>
    <row r="43" spans="1:15" s="65" customFormat="1" x14ac:dyDescent="0.25">
      <c r="A43" s="15">
        <f t="shared" si="0"/>
        <v>41</v>
      </c>
      <c r="B43" s="62"/>
      <c r="C43" s="33">
        <v>140</v>
      </c>
      <c r="D43" s="68" t="s">
        <v>72</v>
      </c>
      <c r="E43" s="68" t="s">
        <v>136</v>
      </c>
      <c r="F43" s="18" t="s">
        <v>108</v>
      </c>
      <c r="G43" s="31">
        <v>3120</v>
      </c>
      <c r="H43" s="63"/>
      <c r="I43" s="82"/>
      <c r="J43" s="31"/>
      <c r="K43" s="31">
        <v>3120</v>
      </c>
      <c r="L43" s="63"/>
      <c r="M43" s="63"/>
      <c r="N43" s="63"/>
      <c r="O43" s="70" t="s">
        <v>109</v>
      </c>
    </row>
    <row r="44" spans="1:15" s="27" customFormat="1" x14ac:dyDescent="0.25">
      <c r="A44" s="15">
        <f t="shared" si="0"/>
        <v>42</v>
      </c>
      <c r="B44" s="23"/>
      <c r="C44" s="33">
        <v>875</v>
      </c>
      <c r="D44" s="2" t="s">
        <v>110</v>
      </c>
      <c r="E44" s="2" t="s">
        <v>111</v>
      </c>
      <c r="F44" s="18" t="s">
        <v>120</v>
      </c>
      <c r="G44" s="6">
        <v>14000</v>
      </c>
      <c r="H44" s="25"/>
      <c r="I44" s="80"/>
      <c r="J44" s="31"/>
      <c r="K44" s="6">
        <v>14000</v>
      </c>
      <c r="L44" s="25"/>
      <c r="M44" s="25"/>
      <c r="N44" s="25"/>
      <c r="O44" s="42"/>
    </row>
    <row r="45" spans="1:15" s="27" customFormat="1" x14ac:dyDescent="0.25">
      <c r="A45" s="15">
        <f t="shared" si="0"/>
        <v>43</v>
      </c>
      <c r="B45" s="23"/>
      <c r="C45" s="33">
        <v>766</v>
      </c>
      <c r="D45" s="2" t="s">
        <v>110</v>
      </c>
      <c r="E45" s="2" t="s">
        <v>119</v>
      </c>
      <c r="F45" s="18" t="s">
        <v>120</v>
      </c>
      <c r="G45" s="6">
        <v>16000</v>
      </c>
      <c r="H45" s="25"/>
      <c r="I45" s="80"/>
      <c r="J45" s="31"/>
      <c r="K45" s="6">
        <v>16000</v>
      </c>
      <c r="L45" s="25"/>
      <c r="M45" s="25"/>
      <c r="N45" s="25"/>
      <c r="O45" s="42"/>
    </row>
    <row r="46" spans="1:15" s="27" customFormat="1" x14ac:dyDescent="0.25">
      <c r="A46" s="15">
        <f t="shared" si="0"/>
        <v>44</v>
      </c>
      <c r="B46" s="23"/>
      <c r="C46" s="24">
        <v>790</v>
      </c>
      <c r="D46" s="2" t="s">
        <v>24</v>
      </c>
      <c r="E46" s="2" t="s">
        <v>3</v>
      </c>
      <c r="F46" s="18" t="s">
        <v>112</v>
      </c>
      <c r="G46" s="6"/>
      <c r="H46" s="25">
        <v>300000</v>
      </c>
      <c r="I46" s="80"/>
      <c r="J46" s="31">
        <v>-240000</v>
      </c>
      <c r="K46" s="6">
        <v>-60000</v>
      </c>
      <c r="L46" s="25"/>
      <c r="M46" s="25"/>
      <c r="N46" s="25"/>
      <c r="O46" s="42" t="s">
        <v>127</v>
      </c>
    </row>
    <row r="47" spans="1:15" s="65" customFormat="1" x14ac:dyDescent="0.25">
      <c r="A47" s="15">
        <f t="shared" si="0"/>
        <v>45</v>
      </c>
      <c r="B47" s="62"/>
      <c r="C47" s="33">
        <v>139</v>
      </c>
      <c r="D47" s="68" t="s">
        <v>62</v>
      </c>
      <c r="E47" s="68" t="s">
        <v>122</v>
      </c>
      <c r="F47" s="18" t="s">
        <v>123</v>
      </c>
      <c r="G47" s="31">
        <v>6800</v>
      </c>
      <c r="H47" s="63"/>
      <c r="I47" s="82"/>
      <c r="J47" s="31"/>
      <c r="K47" s="31"/>
      <c r="L47" s="63">
        <v>6800</v>
      </c>
      <c r="M47" s="63"/>
      <c r="N47" s="63"/>
      <c r="O47" s="94"/>
    </row>
    <row r="48" spans="1:15" s="27" customFormat="1" ht="30" x14ac:dyDescent="0.25">
      <c r="A48" s="22">
        <f t="shared" si="0"/>
        <v>46</v>
      </c>
      <c r="B48" s="23"/>
      <c r="C48" s="24">
        <v>421</v>
      </c>
      <c r="D48" s="2" t="s">
        <v>41</v>
      </c>
      <c r="E48" s="2" t="s">
        <v>5</v>
      </c>
      <c r="F48" s="18" t="s">
        <v>124</v>
      </c>
      <c r="G48" s="6"/>
      <c r="H48" s="25"/>
      <c r="I48" s="80">
        <v>207000</v>
      </c>
      <c r="J48" s="31"/>
      <c r="K48" s="6">
        <v>-242000</v>
      </c>
      <c r="L48" s="25"/>
      <c r="M48" s="25"/>
      <c r="N48" s="25"/>
      <c r="O48" s="42" t="s">
        <v>125</v>
      </c>
    </row>
    <row r="49" spans="1:15" s="27" customFormat="1" x14ac:dyDescent="0.25">
      <c r="A49" s="15">
        <f t="shared" si="0"/>
        <v>47</v>
      </c>
      <c r="B49" s="23"/>
      <c r="C49" s="24">
        <v>421</v>
      </c>
      <c r="D49" s="2" t="s">
        <v>41</v>
      </c>
      <c r="E49" s="2" t="s">
        <v>5</v>
      </c>
      <c r="F49" s="18" t="s">
        <v>128</v>
      </c>
      <c r="G49" s="6"/>
      <c r="H49" s="25"/>
      <c r="I49" s="80"/>
      <c r="J49" s="31"/>
      <c r="K49" s="6"/>
      <c r="L49" s="25"/>
      <c r="M49" s="25">
        <v>35000</v>
      </c>
      <c r="N49" s="25"/>
      <c r="O49" s="42"/>
    </row>
    <row r="50" spans="1:15" s="27" customFormat="1" x14ac:dyDescent="0.25">
      <c r="A50" s="15">
        <f t="shared" si="0"/>
        <v>48</v>
      </c>
      <c r="B50" s="23"/>
      <c r="C50" s="24"/>
      <c r="D50" s="2"/>
      <c r="E50" s="2"/>
      <c r="F50" s="18"/>
      <c r="G50" s="6"/>
      <c r="H50" s="25"/>
      <c r="I50" s="80"/>
      <c r="J50" s="31"/>
      <c r="K50" s="6"/>
      <c r="L50" s="25"/>
      <c r="M50" s="25"/>
      <c r="N50" s="25"/>
      <c r="O50" s="42"/>
    </row>
    <row r="51" spans="1:15" s="21" customFormat="1" x14ac:dyDescent="0.25">
      <c r="A51" s="15">
        <f t="shared" si="0"/>
        <v>49</v>
      </c>
      <c r="B51" s="16"/>
      <c r="C51" s="17"/>
      <c r="D51" s="1"/>
      <c r="E51" s="1"/>
      <c r="F51" s="18"/>
      <c r="G51" s="4"/>
      <c r="H51" s="19"/>
      <c r="I51" s="79"/>
      <c r="J51" s="5"/>
      <c r="K51" s="4"/>
      <c r="L51" s="19"/>
      <c r="M51" s="19"/>
      <c r="N51" s="19"/>
      <c r="O51" s="43"/>
    </row>
    <row r="52" spans="1:15" s="21" customFormat="1" ht="16.5" thickBot="1" x14ac:dyDescent="0.3">
      <c r="A52" s="44"/>
      <c r="B52" s="45"/>
      <c r="C52" s="46"/>
      <c r="D52" s="46"/>
      <c r="E52" s="46"/>
      <c r="F52" s="47"/>
      <c r="G52" s="7"/>
      <c r="H52" s="49"/>
      <c r="I52" s="86"/>
      <c r="J52" s="48"/>
      <c r="K52" s="7"/>
      <c r="L52" s="49"/>
      <c r="M52" s="49"/>
      <c r="N52" s="49"/>
      <c r="O52" s="50"/>
    </row>
    <row r="53" spans="1:15" s="21" customFormat="1" ht="16.5" thickBot="1" x14ac:dyDescent="0.3">
      <c r="A53" s="51"/>
      <c r="B53" s="44"/>
      <c r="C53" s="46"/>
      <c r="D53" s="46"/>
      <c r="E53" s="46"/>
      <c r="F53" s="47"/>
      <c r="G53" s="7">
        <f t="shared" ref="G53:N53" si="1">SUM(G3:G52)</f>
        <v>534212.96</v>
      </c>
      <c r="H53" s="49">
        <f t="shared" si="1"/>
        <v>1546250</v>
      </c>
      <c r="I53" s="86">
        <f t="shared" si="1"/>
        <v>17400</v>
      </c>
      <c r="J53" s="48">
        <f t="shared" si="1"/>
        <v>-1070900</v>
      </c>
      <c r="K53" s="7">
        <f t="shared" si="1"/>
        <v>-337.04000000003725</v>
      </c>
      <c r="L53" s="7">
        <f t="shared" si="1"/>
        <v>6800</v>
      </c>
      <c r="M53" s="7">
        <f t="shared" si="1"/>
        <v>35000</v>
      </c>
      <c r="N53" s="7">
        <f t="shared" si="1"/>
        <v>0</v>
      </c>
      <c r="O53" s="52"/>
    </row>
    <row r="54" spans="1:15" s="21" customFormat="1" ht="15.75" x14ac:dyDescent="0.25">
      <c r="C54" s="53"/>
      <c r="D54" s="53"/>
      <c r="E54" s="53"/>
      <c r="F54" s="54"/>
      <c r="G54" s="55"/>
      <c r="H54" s="55"/>
      <c r="I54" s="55"/>
      <c r="J54" s="56"/>
      <c r="K54" s="55"/>
      <c r="L54" s="55"/>
      <c r="M54" s="55"/>
      <c r="N54" s="55"/>
      <c r="O54" s="57"/>
    </row>
    <row r="55" spans="1:15" s="21" customFormat="1" ht="14.45" x14ac:dyDescent="0.3">
      <c r="G55" s="58"/>
      <c r="H55" s="87">
        <f>$G53-$H53</f>
        <v>-1012037.04</v>
      </c>
      <c r="I55" s="58"/>
      <c r="J55" s="29"/>
      <c r="N55" s="87">
        <f>SUM($I53:$N53)</f>
        <v>-1012037.04</v>
      </c>
    </row>
    <row r="56" spans="1:15" s="21" customFormat="1" ht="14.45" x14ac:dyDescent="0.3">
      <c r="G56" s="58"/>
      <c r="H56" s="58"/>
      <c r="I56" s="58"/>
      <c r="J56" s="29"/>
    </row>
  </sheetData>
  <autoFilter ref="C2:D52"/>
  <mergeCells count="1">
    <mergeCell ref="A1:O1"/>
  </mergeCells>
  <printOptions gridLines="1"/>
  <pageMargins left="0.31496062992125984" right="0.31496062992125984" top="0.74803149606299213" bottom="0.74803149606299213" header="0.31496062992125984" footer="0.31496062992125984"/>
  <pageSetup paperSize="8" scale="7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36"/>
  <sheetViews>
    <sheetView tabSelected="1" workbookViewId="0">
      <selection activeCell="B12" sqref="B12"/>
    </sheetView>
  </sheetViews>
  <sheetFormatPr baseColWidth="10" defaultRowHeight="15" x14ac:dyDescent="0.25"/>
  <cols>
    <col min="1" max="1" width="12.5703125" customWidth="1"/>
    <col min="2" max="2" width="10.28515625" customWidth="1"/>
    <col min="3" max="3" width="11.7109375" customWidth="1"/>
    <col min="4" max="4" width="9.140625" customWidth="1"/>
    <col min="5" max="5" width="12.42578125" customWidth="1"/>
    <col min="6" max="6" width="12.7109375" customWidth="1"/>
    <col min="7" max="7" width="14.28515625" customWidth="1"/>
    <col min="8" max="8" width="9.140625" customWidth="1"/>
  </cols>
  <sheetData>
    <row r="3" spans="1:8" x14ac:dyDescent="0.25">
      <c r="A3" s="95" t="s">
        <v>13</v>
      </c>
      <c r="B3" t="s">
        <v>130</v>
      </c>
      <c r="C3" t="s">
        <v>129</v>
      </c>
      <c r="D3" t="s">
        <v>131</v>
      </c>
      <c r="E3" t="s">
        <v>132</v>
      </c>
      <c r="F3" t="s">
        <v>133</v>
      </c>
      <c r="G3" t="s">
        <v>134</v>
      </c>
      <c r="H3" t="s">
        <v>135</v>
      </c>
    </row>
    <row r="4" spans="1:8" x14ac:dyDescent="0.25">
      <c r="A4" s="96" t="s">
        <v>98</v>
      </c>
      <c r="B4" s="3"/>
      <c r="C4" s="3">
        <v>18000</v>
      </c>
      <c r="D4" s="3"/>
      <c r="E4" s="3"/>
      <c r="F4" s="3">
        <v>-18000</v>
      </c>
      <c r="G4" s="3"/>
      <c r="H4" s="3"/>
    </row>
    <row r="5" spans="1:8" x14ac:dyDescent="0.25">
      <c r="A5" s="96" t="s">
        <v>61</v>
      </c>
      <c r="B5" s="3"/>
      <c r="C5" s="3">
        <v>24000</v>
      </c>
      <c r="D5" s="3"/>
      <c r="E5" s="3"/>
      <c r="F5" s="3">
        <v>-24000</v>
      </c>
      <c r="G5" s="3"/>
      <c r="H5" s="3"/>
    </row>
    <row r="6" spans="1:8" x14ac:dyDescent="0.25">
      <c r="A6" s="96" t="s">
        <v>0</v>
      </c>
      <c r="B6" s="3"/>
      <c r="C6" s="3">
        <v>6800</v>
      </c>
      <c r="D6" s="3"/>
      <c r="E6" s="3"/>
      <c r="F6" s="3">
        <v>-6800</v>
      </c>
      <c r="G6" s="3"/>
      <c r="H6" s="3"/>
    </row>
    <row r="7" spans="1:8" x14ac:dyDescent="0.25">
      <c r="A7" s="96" t="s">
        <v>116</v>
      </c>
      <c r="B7" s="3">
        <v>6000</v>
      </c>
      <c r="C7" s="3"/>
      <c r="D7" s="3"/>
      <c r="E7" s="3"/>
      <c r="F7" s="3">
        <v>6000</v>
      </c>
      <c r="G7" s="3"/>
      <c r="H7" s="3"/>
    </row>
    <row r="8" spans="1:8" x14ac:dyDescent="0.25">
      <c r="A8" s="96" t="s">
        <v>122</v>
      </c>
      <c r="B8" s="3">
        <v>6800</v>
      </c>
      <c r="C8" s="3"/>
      <c r="D8" s="3"/>
      <c r="E8" s="3"/>
      <c r="F8" s="3"/>
      <c r="G8" s="3">
        <v>6800</v>
      </c>
      <c r="H8" s="3"/>
    </row>
    <row r="9" spans="1:8" x14ac:dyDescent="0.25">
      <c r="A9" s="96" t="s">
        <v>85</v>
      </c>
      <c r="B9" s="3">
        <v>6800</v>
      </c>
      <c r="C9" s="3"/>
      <c r="D9" s="3"/>
      <c r="E9" s="3"/>
      <c r="F9" s="3">
        <v>6800</v>
      </c>
      <c r="G9" s="3"/>
      <c r="H9" s="3"/>
    </row>
    <row r="10" spans="1:8" x14ac:dyDescent="0.25">
      <c r="A10" s="96" t="s">
        <v>5</v>
      </c>
      <c r="B10" s="3"/>
      <c r="C10" s="3">
        <v>868000</v>
      </c>
      <c r="D10" s="3">
        <v>17400</v>
      </c>
      <c r="E10" s="3">
        <v>-678400</v>
      </c>
      <c r="F10" s="3">
        <v>-242000</v>
      </c>
      <c r="G10" s="3"/>
      <c r="H10" s="3">
        <v>35000</v>
      </c>
    </row>
    <row r="11" spans="1:8" x14ac:dyDescent="0.25">
      <c r="A11" s="96" t="s">
        <v>4</v>
      </c>
      <c r="B11" s="3">
        <v>30000</v>
      </c>
      <c r="C11" s="3"/>
      <c r="D11" s="3"/>
      <c r="E11" s="3"/>
      <c r="F11" s="3">
        <v>30000</v>
      </c>
      <c r="G11" s="3"/>
      <c r="H11" s="3"/>
    </row>
    <row r="12" spans="1:8" x14ac:dyDescent="0.25">
      <c r="A12" s="96" t="s">
        <v>6</v>
      </c>
      <c r="B12" s="3">
        <v>34000</v>
      </c>
      <c r="C12" s="3">
        <v>107700</v>
      </c>
      <c r="D12" s="3"/>
      <c r="E12" s="3">
        <v>-90000</v>
      </c>
      <c r="F12" s="3">
        <v>16300</v>
      </c>
      <c r="G12" s="3"/>
      <c r="H12" s="3"/>
    </row>
    <row r="13" spans="1:8" x14ac:dyDescent="0.25">
      <c r="A13" s="96" t="s">
        <v>114</v>
      </c>
      <c r="B13" s="3">
        <v>12000</v>
      </c>
      <c r="C13" s="3"/>
      <c r="D13" s="3"/>
      <c r="E13" s="3"/>
      <c r="F13" s="3">
        <v>12000</v>
      </c>
      <c r="G13" s="3"/>
      <c r="H13" s="3"/>
    </row>
    <row r="14" spans="1:8" x14ac:dyDescent="0.25">
      <c r="A14" s="96" t="s">
        <v>7</v>
      </c>
      <c r="B14" s="3">
        <v>160000</v>
      </c>
      <c r="C14" s="3"/>
      <c r="D14" s="3"/>
      <c r="E14" s="3"/>
      <c r="F14" s="3">
        <v>160000</v>
      </c>
      <c r="G14" s="3"/>
      <c r="H14" s="3"/>
    </row>
    <row r="15" spans="1:8" x14ac:dyDescent="0.25">
      <c r="A15" s="96" t="s">
        <v>106</v>
      </c>
      <c r="B15" s="3">
        <v>1000</v>
      </c>
      <c r="C15" s="3"/>
      <c r="D15" s="3"/>
      <c r="E15" s="3"/>
      <c r="F15" s="3">
        <v>1000</v>
      </c>
      <c r="G15" s="3"/>
      <c r="H15" s="3"/>
    </row>
    <row r="16" spans="1:8" x14ac:dyDescent="0.25">
      <c r="A16" s="96" t="s">
        <v>69</v>
      </c>
      <c r="B16" s="3">
        <v>15000</v>
      </c>
      <c r="C16" s="3"/>
      <c r="D16" s="3"/>
      <c r="E16" s="3"/>
      <c r="F16" s="3">
        <v>15000</v>
      </c>
      <c r="G16" s="3"/>
      <c r="H16" s="3"/>
    </row>
    <row r="17" spans="1:8" x14ac:dyDescent="0.25">
      <c r="A17" s="96" t="s">
        <v>37</v>
      </c>
      <c r="B17" s="3">
        <v>44000</v>
      </c>
      <c r="C17" s="3">
        <v>40000</v>
      </c>
      <c r="D17" s="3"/>
      <c r="E17" s="3">
        <v>-20000</v>
      </c>
      <c r="F17" s="3">
        <v>24000</v>
      </c>
      <c r="G17" s="3"/>
      <c r="H17" s="3"/>
    </row>
    <row r="18" spans="1:8" x14ac:dyDescent="0.25">
      <c r="A18" s="96" t="s">
        <v>115</v>
      </c>
      <c r="B18" s="3">
        <v>6000</v>
      </c>
      <c r="C18" s="3"/>
      <c r="D18" s="3"/>
      <c r="E18" s="3"/>
      <c r="F18" s="3">
        <v>6000</v>
      </c>
      <c r="G18" s="3"/>
      <c r="H18" s="3"/>
    </row>
    <row r="19" spans="1:8" x14ac:dyDescent="0.25">
      <c r="A19" s="96" t="s">
        <v>34</v>
      </c>
      <c r="B19" s="3">
        <v>10600</v>
      </c>
      <c r="C19" s="3">
        <v>70000</v>
      </c>
      <c r="D19" s="3"/>
      <c r="E19" s="3">
        <v>-70000</v>
      </c>
      <c r="F19" s="3">
        <v>10600</v>
      </c>
      <c r="G19" s="3"/>
      <c r="H19" s="3"/>
    </row>
    <row r="20" spans="1:8" x14ac:dyDescent="0.25">
      <c r="A20" s="96" t="s">
        <v>103</v>
      </c>
      <c r="B20" s="3">
        <v>650</v>
      </c>
      <c r="C20" s="3"/>
      <c r="D20" s="3"/>
      <c r="E20" s="3"/>
      <c r="F20" s="3">
        <v>650</v>
      </c>
      <c r="G20" s="3"/>
      <c r="H20" s="3"/>
    </row>
    <row r="21" spans="1:8" x14ac:dyDescent="0.25">
      <c r="A21" s="96" t="s">
        <v>93</v>
      </c>
      <c r="B21" s="3">
        <v>1050</v>
      </c>
      <c r="C21" s="3">
        <v>12000</v>
      </c>
      <c r="D21" s="3"/>
      <c r="E21" s="3"/>
      <c r="F21" s="3">
        <v>-10950</v>
      </c>
      <c r="G21" s="3"/>
      <c r="H21" s="3"/>
    </row>
    <row r="22" spans="1:8" x14ac:dyDescent="0.25">
      <c r="A22" s="96" t="s">
        <v>50</v>
      </c>
      <c r="B22" s="3">
        <v>7000</v>
      </c>
      <c r="C22" s="3"/>
      <c r="D22" s="3"/>
      <c r="E22" s="3"/>
      <c r="F22" s="3">
        <v>7000</v>
      </c>
      <c r="G22" s="3"/>
      <c r="H22" s="3"/>
    </row>
    <row r="23" spans="1:8" x14ac:dyDescent="0.25">
      <c r="A23" s="96" t="s">
        <v>2</v>
      </c>
      <c r="B23" s="3">
        <v>9000</v>
      </c>
      <c r="C23" s="3"/>
      <c r="D23" s="3"/>
      <c r="E23" s="3"/>
      <c r="F23" s="3">
        <v>9000</v>
      </c>
      <c r="G23" s="3"/>
      <c r="H23" s="3"/>
    </row>
    <row r="24" spans="1:8" x14ac:dyDescent="0.25">
      <c r="A24" s="96" t="s">
        <v>1</v>
      </c>
      <c r="B24" s="3">
        <v>127000</v>
      </c>
      <c r="C24" s="3"/>
      <c r="D24" s="3"/>
      <c r="E24" s="3">
        <v>75000</v>
      </c>
      <c r="F24" s="3">
        <v>52000</v>
      </c>
      <c r="G24" s="3"/>
      <c r="H24" s="3"/>
    </row>
    <row r="25" spans="1:8" x14ac:dyDescent="0.25">
      <c r="A25" s="96" t="s">
        <v>119</v>
      </c>
      <c r="B25" s="3">
        <v>16000</v>
      </c>
      <c r="C25" s="3"/>
      <c r="D25" s="3"/>
      <c r="E25" s="3"/>
      <c r="F25" s="3">
        <v>16000</v>
      </c>
      <c r="G25" s="3"/>
      <c r="H25" s="3"/>
    </row>
    <row r="26" spans="1:8" x14ac:dyDescent="0.25">
      <c r="A26" s="96" t="s">
        <v>55</v>
      </c>
      <c r="B26" s="3">
        <v>10000</v>
      </c>
      <c r="C26" s="3"/>
      <c r="D26" s="3"/>
      <c r="E26" s="3"/>
      <c r="F26" s="3">
        <v>10000</v>
      </c>
      <c r="G26" s="3"/>
      <c r="H26" s="3"/>
    </row>
    <row r="27" spans="1:8" x14ac:dyDescent="0.25">
      <c r="A27" s="96" t="s">
        <v>76</v>
      </c>
      <c r="B27" s="3"/>
      <c r="C27" s="3">
        <v>750</v>
      </c>
      <c r="D27" s="3"/>
      <c r="E27" s="3"/>
      <c r="F27" s="3">
        <v>-750</v>
      </c>
      <c r="G27" s="3"/>
      <c r="H27" s="3"/>
    </row>
    <row r="28" spans="1:8" x14ac:dyDescent="0.25">
      <c r="A28" s="96" t="s">
        <v>78</v>
      </c>
      <c r="B28" s="3">
        <v>750</v>
      </c>
      <c r="C28" s="3"/>
      <c r="D28" s="3"/>
      <c r="E28" s="3"/>
      <c r="F28" s="3">
        <v>750</v>
      </c>
      <c r="G28" s="3"/>
      <c r="H28" s="3"/>
    </row>
    <row r="29" spans="1:8" x14ac:dyDescent="0.25">
      <c r="A29" s="96" t="s">
        <v>89</v>
      </c>
      <c r="B29" s="3">
        <v>7562.96</v>
      </c>
      <c r="C29" s="3"/>
      <c r="D29" s="3"/>
      <c r="E29" s="3"/>
      <c r="F29" s="3">
        <v>7562.96</v>
      </c>
      <c r="G29" s="3"/>
      <c r="H29" s="3"/>
    </row>
    <row r="30" spans="1:8" x14ac:dyDescent="0.25">
      <c r="A30" s="96" t="s">
        <v>3</v>
      </c>
      <c r="B30" s="3"/>
      <c r="C30" s="3">
        <v>300000</v>
      </c>
      <c r="D30" s="3"/>
      <c r="E30" s="3">
        <v>-240000</v>
      </c>
      <c r="F30" s="3">
        <v>-60000</v>
      </c>
      <c r="G30" s="3"/>
      <c r="H30" s="3"/>
    </row>
    <row r="31" spans="1:8" x14ac:dyDescent="0.25">
      <c r="A31" s="96" t="s">
        <v>25</v>
      </c>
      <c r="B31" s="3"/>
      <c r="C31" s="3">
        <v>95000</v>
      </c>
      <c r="D31" s="3"/>
      <c r="E31" s="3">
        <v>-47500</v>
      </c>
      <c r="F31" s="3">
        <v>-47500</v>
      </c>
      <c r="G31" s="3"/>
      <c r="H31" s="3"/>
    </row>
    <row r="32" spans="1:8" x14ac:dyDescent="0.25">
      <c r="A32" s="96" t="s">
        <v>58</v>
      </c>
      <c r="B32" s="3">
        <v>4000</v>
      </c>
      <c r="C32" s="3"/>
      <c r="D32" s="3"/>
      <c r="E32" s="3"/>
      <c r="F32" s="3">
        <v>4000</v>
      </c>
      <c r="G32" s="3"/>
      <c r="H32" s="3"/>
    </row>
    <row r="33" spans="1:8" x14ac:dyDescent="0.25">
      <c r="A33" s="96" t="s">
        <v>73</v>
      </c>
      <c r="B33" s="3"/>
      <c r="C33" s="3">
        <v>4000</v>
      </c>
      <c r="D33" s="3"/>
      <c r="E33" s="3"/>
      <c r="F33" s="3">
        <v>-4000</v>
      </c>
      <c r="G33" s="3"/>
      <c r="H33" s="3"/>
    </row>
    <row r="34" spans="1:8" x14ac:dyDescent="0.25">
      <c r="A34" s="96" t="s">
        <v>111</v>
      </c>
      <c r="B34" s="3">
        <v>14000</v>
      </c>
      <c r="C34" s="3"/>
      <c r="D34" s="3"/>
      <c r="E34" s="3"/>
      <c r="F34" s="3">
        <v>14000</v>
      </c>
      <c r="G34" s="3"/>
      <c r="H34" s="3"/>
    </row>
    <row r="35" spans="1:8" x14ac:dyDescent="0.25">
      <c r="A35" s="96" t="s">
        <v>136</v>
      </c>
      <c r="B35" s="3">
        <v>5000</v>
      </c>
      <c r="C35" s="3"/>
      <c r="D35" s="3"/>
      <c r="E35" s="3"/>
      <c r="F35" s="3">
        <v>5000</v>
      </c>
      <c r="G35" s="3"/>
      <c r="H35" s="3"/>
    </row>
    <row r="36" spans="1:8" x14ac:dyDescent="0.25">
      <c r="A36" s="96" t="s">
        <v>8</v>
      </c>
      <c r="B36" s="3">
        <v>534212.96</v>
      </c>
      <c r="C36" s="3">
        <v>1546250</v>
      </c>
      <c r="D36" s="3">
        <v>17400</v>
      </c>
      <c r="E36" s="3">
        <v>-1070900</v>
      </c>
      <c r="F36" s="3">
        <v>-337.0399999999936</v>
      </c>
      <c r="G36" s="3">
        <v>6800</v>
      </c>
      <c r="H36" s="3">
        <v>35000</v>
      </c>
    </row>
  </sheetData>
  <pageMargins left="0.51181102362204722" right="0.51181102362204722" top="0.74803149606299213" bottom="0.74803149606299213" header="0.31496062992125984" footer="0.31496062992125984"/>
  <pageSetup paperSize="9" scale="7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Extra</vt:lpstr>
      <vt:lpstr>Feuil3</vt:lpstr>
      <vt:lpstr>Extra!Impression_des_titres</vt:lpstr>
      <vt:lpstr>Extra!Zone_d_impression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Jean-Louis Stellian</dc:creator>
  <cp:lastModifiedBy>Nathalie Parent</cp:lastModifiedBy>
  <cp:lastPrinted>2021-09-29T13:52:26Z</cp:lastPrinted>
  <dcterms:created xsi:type="dcterms:W3CDTF">2020-04-22T09:46:30Z</dcterms:created>
  <dcterms:modified xsi:type="dcterms:W3CDTF">2021-10-05T15:36:37Z</dcterms:modified>
</cp:coreProperties>
</file>